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ownloads\FW_ EPA 114 Request for HEP Pennsylvania Gathering - Extension\"/>
    </mc:Choice>
  </mc:AlternateContent>
  <xr:revisionPtr revIDLastSave="0" documentId="13_ncr:1_{E50FE69E-C246-4060-93F2-63B0F8C8BE90}" xr6:coauthVersionLast="47" xr6:coauthVersionMax="47" xr10:uidLastSave="{00000000-0000-0000-0000-000000000000}"/>
  <bookViews>
    <workbookView xWindow="-120" yWindow="-16320" windowWidth="29040" windowHeight="15840" tabRatio="932" firstSheet="3" activeTab="15"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S20" i="10" l="1"/>
  <c r="BS19" i="10"/>
  <c r="BS18" i="10"/>
  <c r="BS17" i="10"/>
  <c r="BS16" i="10"/>
  <c r="BS15" i="10"/>
  <c r="BS14" i="10"/>
  <c r="BS13" i="10"/>
  <c r="BS12" i="10"/>
  <c r="BS11" i="10"/>
  <c r="AG11" i="10"/>
  <c r="AG12" i="10"/>
  <c r="AG13" i="10"/>
  <c r="AG14" i="10"/>
  <c r="C15" i="9" l="1"/>
  <c r="BZ16" i="8"/>
  <c r="C54" i="3"/>
  <c r="AG20" i="10"/>
  <c r="AG19" i="10"/>
  <c r="AG18" i="10"/>
  <c r="AG17" i="10"/>
  <c r="AG16" i="10"/>
  <c r="AG15" i="10"/>
  <c r="BZ15" i="8"/>
  <c r="BZ14" i="8"/>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<sst xmlns="http://schemas.openxmlformats.org/spreadsheetml/2006/main" count="4357" uniqueCount="995">
  <si>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</si>
  <si>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</si>
  <si>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</si>
  <si>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</si>
  <si>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</si>
  <si>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</si>
  <si>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</si>
  <si>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</si>
  <si>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</si>
  <si>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</si>
  <si>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</si>
  <si>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</si>
  <si>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</si>
  <si>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</si>
  <si>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</si>
  <si>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</si>
  <si>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</si>
  <si>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</si>
  <si>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</si>
  <si>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</si>
  <si>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</si>
  <si>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</si>
  <si>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</si>
  <si>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</si>
  <si>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</si>
  <si>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</si>
  <si>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</si>
  <si>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</si>
  <si>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</si>
  <si>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</si>
  <si>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</si>
  <si>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</si>
  <si>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</si>
  <si>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</si>
  <si>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</si>
  <si>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</si>
  <si>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</si>
  <si>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</si>
  <si>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</si>
  <si>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</si>
  <si>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</si>
  <si>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</si>
  <si>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</si>
  <si>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</si>
  <si>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</si>
  <si>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</si>
  <si>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</si>
  <si>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</si>
  <si>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</si>
  <si>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</si>
  <si>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</si>
  <si>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</si>
  <si>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</si>
  <si>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</si>
  <si>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</si>
  <si>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</si>
  <si>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</si>
  <si>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</si>
  <si>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</si>
  <si>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</si>
  <si>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</si>
  <si>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</si>
  <si>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</si>
  <si>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</si>
  <si>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</si>
  <si>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</si>
  <si>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</si>
  <si>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</si>
  <si>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</si>
  <si>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</si>
  <si>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</si>
  <si>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</si>
  <si>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</si>
  <si>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</si>
  <si>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</si>
  <si>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</si>
  <si>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</si>
  <si>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</si>
  <si>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</si>
  <si>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</si>
  <si>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</si>
  <si>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</si>
  <si>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</si>
  <si>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</si>
  <si>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</si>
  <si>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</si>
  <si>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</si>
  <si>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</si>
  <si>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</si>
  <si>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</si>
  <si>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</si>
  <si>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</si>
  <si>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</si>
  <si>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</si>
  <si>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</si>
  <si>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</si>
  <si>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</si>
  <si>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</si>
  <si>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</si>
  <si>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</si>
  <si>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</si>
  <si>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</si>
  <si>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</si>
  <si>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</si>
  <si>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</si>
  <si>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</si>
  <si>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</si>
  <si>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</si>
  <si>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</si>
  <si>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</si>
  <si>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</si>
  <si>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</si>
  <si>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</si>
  <si>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</si>
  <si>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</si>
  <si>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</si>
  <si>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</si>
  <si>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</si>
  <si>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</si>
  <si>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</si>
  <si>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</si>
  <si>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</si>
  <si>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</si>
  <si>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</si>
  <si>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</si>
  <si>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</si>
  <si>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</si>
  <si>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</si>
  <si>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</si>
  <si>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</si>
  <si>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</si>
  <si>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</si>
  <si>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</si>
  <si>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</si>
  <si>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</si>
  <si>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</si>
  <si>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</si>
  <si>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</si>
  <si>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</si>
  <si>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</si>
  <si>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</si>
  <si>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</si>
  <si>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</si>
  <si>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</si>
  <si>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</si>
  <si>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</si>
  <si>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</si>
  <si>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</si>
  <si>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</si>
  <si>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</si>
  <si>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</si>
  <si>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</si>
  <si>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</si>
  <si>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</si>
  <si>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</si>
  <si>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</si>
  <si>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</si>
  <si>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</si>
  <si>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</si>
  <si>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</si>
  <si>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</si>
  <si>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</si>
  <si>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</si>
  <si>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</si>
  <si>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</si>
  <si>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</si>
  <si>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</si>
  <si>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</si>
  <si>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</si>
  <si>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</si>
  <si>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</si>
  <si>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</si>
  <si>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</si>
  <si>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</si>
  <si>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</si>
  <si>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</si>
  <si>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</si>
  <si>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</si>
  <si>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</si>
  <si>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</si>
  <si>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</si>
  <si>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</si>
  <si>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</si>
  <si>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</si>
  <si>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</si>
  <si>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</si>
  <si>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</si>
  <si>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</si>
  <si>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</si>
  <si>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</si>
  <si>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</si>
  <si>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</si>
  <si>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</si>
  <si>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</si>
  <si>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</si>
  <si>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</si>
  <si>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</si>
  <si>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</si>
  <si>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</si>
  <si>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</si>
  <si>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</si>
  <si>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</si>
  <si>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</si>
  <si>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</si>
  <si>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</si>
  <si>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</si>
  <si>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</si>
  <si>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</si>
  <si>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</si>
  <si>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</si>
  <si>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</si>
  <si>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</si>
  <si>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</si>
  <si>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</si>
  <si>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</si>
  <si>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</si>
  <si>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</si>
  <si>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</si>
  <si>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</si>
  <si>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</si>
  <si>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</si>
  <si>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</si>
  <si>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</si>
  <si>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</si>
  <si>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</si>
  <si>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</si>
  <si>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</si>
  <si>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</si>
  <si>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</si>
  <si>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</si>
  <si>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</si>
  <si>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</si>
  <si>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</si>
  <si>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</si>
  <si>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</si>
  <si>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</si>
  <si>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</si>
  <si>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</si>
  <si>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</si>
  <si>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</si>
  <si>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</si>
  <si>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</si>
  <si>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</si>
  <si>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</si>
  <si>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</si>
  <si>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</si>
  <si>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</si>
  <si>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</si>
  <si>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</si>
  <si>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</si>
  <si>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</si>
  <si>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</si>
  <si>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</si>
  <si>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</si>
  <si>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</si>
  <si>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</si>
  <si>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</si>
  <si>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</si>
  <si>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</si>
  <si>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</si>
  <si>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</si>
  <si>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</si>
  <si>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</si>
  <si>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</si>
  <si>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</si>
  <si>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</si>
  <si>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</si>
  <si>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</si>
  <si>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</si>
  <si>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</si>
  <si>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</si>
  <si>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</si>
  <si>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</si>
  <si>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</si>
  <si>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</si>
  <si>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</si>
  <si>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</si>
  <si>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</si>
  <si>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</si>
  <si>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</si>
  <si>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</si>
  <si>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</si>
  <si>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</si>
  <si>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</si>
  <si>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</si>
  <si>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</si>
  <si>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</si>
  <si>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</si>
  <si>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</si>
  <si>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</si>
  <si>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</si>
  <si>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</si>
  <si>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</si>
  <si>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</si>
  <si>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</si>
  <si>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</si>
  <si>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</si>
  <si>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</si>
  <si>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</si>
  <si>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</si>
  <si>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</si>
  <si>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</si>
  <si>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</si>
  <si>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</si>
  <si>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</si>
  <si>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</si>
  <si>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</si>
  <si>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</si>
  <si>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</si>
  <si>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</si>
  <si>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</si>
  <si>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</si>
  <si>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</si>
  <si>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</si>
  <si>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</si>
  <si>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</si>
  <si>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</si>
  <si>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</si>
  <si>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</si>
  <si>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</si>
  <si>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</si>
  <si>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</si>
  <si>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</si>
  <si>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</si>
  <si>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</si>
  <si>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</si>
  <si>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</si>
  <si>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</si>
  <si>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</si>
  <si>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</si>
  <si>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</si>
  <si>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</si>
  <si>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</si>
  <si>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</si>
  <si>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</si>
  <si>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</si>
  <si>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</si>
  <si>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</si>
  <si>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</si>
  <si>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</si>
  <si>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</si>
  <si>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</si>
  <si>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</si>
  <si>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</si>
  <si>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</si>
  <si>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</si>
  <si>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</si>
  <si>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</si>
  <si>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</si>
  <si>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</si>
  <si>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</si>
  <si>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</si>
  <si>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</si>
  <si>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</si>
  <si>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</si>
  <si>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</si>
  <si>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</si>
  <si>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</si>
  <si>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</si>
  <si>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</si>
  <si>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</si>
  <si>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</si>
  <si>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</si>
  <si>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</si>
  <si>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</si>
  <si>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</si>
  <si>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</si>
  <si>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</si>
  <si>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</si>
  <si>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</si>
  <si>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</si>
  <si>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</si>
  <si>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</si>
  <si>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</si>
  <si>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</si>
  <si>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</si>
  <si>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</si>
  <si>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</si>
  <si>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</si>
  <si>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</si>
  <si>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</si>
  <si>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</si>
  <si>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</si>
  <si>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</si>
  <si>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</si>
  <si>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</si>
  <si>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</si>
  <si>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</si>
  <si>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</si>
  <si>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</si>
  <si>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</si>
  <si>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</si>
  <si>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</si>
  <si>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</si>
  <si>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</si>
  <si>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</si>
  <si>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</si>
  <si>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</si>
  <si>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</si>
  <si>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</si>
  <si>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</si>
  <si>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</si>
  <si>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</si>
  <si>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</si>
  <si>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</si>
  <si>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</si>
  <si>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</si>
  <si>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</si>
  <si>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</si>
  <si>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</si>
  <si>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</si>
  <si>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</si>
  <si>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</si>
  <si>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</si>
  <si>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</si>
  <si>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</si>
  <si>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</si>
  <si>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</si>
  <si>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</si>
  <si>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</si>
  <si>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</si>
  <si>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</si>
  <si>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</si>
  <si>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</si>
  <si>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</si>
  <si>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</si>
  <si>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</si>
  <si>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</si>
  <si>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</si>
  <si>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</si>
  <si>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</si>
  <si>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</si>
  <si>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</si>
  <si>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</si>
  <si>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</si>
  <si>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</si>
  <si>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</si>
  <si>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</si>
  <si>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</si>
  <si>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</si>
  <si>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</si>
  <si>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</si>
  <si>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</si>
  <si>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</si>
  <si>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</si>
  <si>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</si>
  <si>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</si>
  <si>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</si>
  <si>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</si>
  <si>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</si>
  <si>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</si>
  <si>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</si>
  <si>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</si>
  <si>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</si>
  <si>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</si>
  <si>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</si>
  <si>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</si>
  <si>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</si>
  <si>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</si>
  <si>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</si>
  <si>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</si>
  <si>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</si>
  <si>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</si>
  <si>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</si>
  <si>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</si>
  <si>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</si>
  <si>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</si>
  <si>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</si>
  <si>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</si>
  <si>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</si>
  <si>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</si>
  <si>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</si>
  <si>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</si>
  <si>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</si>
  <si>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</si>
  <si>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</si>
  <si>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</si>
  <si>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</si>
  <si>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</si>
  <si>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</si>
  <si>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</si>
  <si>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</si>
  <si>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</si>
  <si>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</si>
  <si>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</si>
  <si>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</si>
  <si>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</si>
  <si>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</si>
  <si>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</si>
  <si>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</si>
  <si>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</si>
  <si>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</si>
  <si>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</si>
  <si>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</si>
  <si>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</si>
  <si>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</si>
  <si>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</si>
  <si>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</si>
  <si>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</si>
  <si>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</si>
  <si>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</si>
  <si>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</si>
  <si>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</si>
  <si>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</si>
  <si>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</si>
  <si>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</si>
  <si>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</si>
  <si>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</si>
  <si>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</si>
  <si>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</si>
  <si>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</si>
  <si>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</si>
  <si>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</si>
  <si>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</si>
  <si>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</si>
  <si>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</si>
  <si>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</si>
  <si>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</si>
  <si>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</si>
  <si>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</si>
  <si>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</si>
  <si>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</si>
  <si>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</si>
  <si>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</si>
  <si>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</si>
  <si>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</si>
  <si>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</si>
  <si>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</si>
  <si>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</si>
  <si>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</si>
  <si>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</si>
  <si>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</si>
  <si>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</si>
  <si>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</si>
  <si>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</si>
  <si>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</si>
  <si>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</si>
  <si>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</si>
  <si>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</si>
  <si>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</si>
  <si>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</si>
  <si>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</si>
  <si>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</si>
  <si>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</si>
  <si>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</si>
  <si>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</si>
  <si>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</si>
  <si>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</si>
  <si>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</si>
  <si>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</si>
  <si>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</si>
  <si>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</si>
  <si>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</si>
  <si>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</si>
  <si>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</si>
  <si>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</si>
  <si>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</si>
  <si>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</si>
  <si>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</si>
  <si>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</si>
  <si>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</si>
  <si>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</si>
  <si>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</si>
  <si>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</si>
  <si>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</si>
  <si>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</si>
  <si>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</si>
  <si>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</si>
  <si>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</si>
  <si>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</si>
  <si>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</si>
  <si>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</si>
  <si>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</si>
  <si>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</si>
  <si>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</si>
  <si>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</si>
  <si>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</si>
  <si>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</si>
  <si>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</si>
  <si>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</si>
  <si>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</si>
  <si>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</si>
  <si>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</si>
  <si>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</si>
  <si>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</si>
  <si>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</si>
  <si>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</si>
  <si>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</si>
  <si>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</si>
  <si>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</si>
  <si>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</si>
  <si>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</si>
  <si>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</si>
  <si>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</si>
  <si>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</si>
  <si>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</si>
  <si>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</si>
  <si>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</si>
  <si>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</si>
  <si>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</si>
  <si>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</si>
  <si>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</si>
  <si>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</si>
  <si>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</si>
  <si>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</si>
  <si>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</si>
  <si>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</si>
  <si>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</si>
  <si>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</si>
  <si>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</si>
  <si>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</si>
  <si>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</si>
  <si>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</si>
  <si>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</si>
  <si>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</si>
  <si>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</si>
  <si>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</si>
  <si>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</si>
  <si>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</si>
  <si>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</si>
  <si>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</si>
  <si>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</si>
  <si>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</si>
  <si>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</si>
  <si>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</si>
  <si>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</si>
  <si>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</si>
  <si>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</si>
  <si>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</si>
  <si>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</si>
  <si>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</si>
  <si>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</si>
  <si>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</si>
  <si>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</si>
  <si>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</si>
  <si>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</si>
  <si>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</si>
  <si>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</si>
  <si>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</si>
  <si>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</si>
  <si>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</si>
  <si>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</si>
  <si>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</si>
  <si>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</si>
  <si>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</si>
  <si>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</si>
  <si>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</si>
  <si>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</si>
  <si>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</si>
  <si>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</si>
  <si>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</si>
  <si>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</si>
  <si>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</si>
  <si>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</si>
  <si>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</si>
  <si>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</si>
  <si>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</si>
  <si>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</si>
  <si>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</si>
  <si>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</si>
  <si>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</si>
  <si>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</si>
  <si>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</si>
  <si>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</si>
  <si>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</si>
  <si>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</si>
  <si>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</si>
  <si>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</si>
  <si>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</si>
  <si>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</si>
  <si>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</si>
  <si>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</si>
  <si>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</si>
  <si>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</si>
  <si>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</si>
  <si>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</si>
  <si>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</si>
  <si>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</si>
  <si>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</si>
  <si>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</si>
  <si>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</si>
  <si>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</si>
  <si>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</si>
  <si>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</si>
  <si>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</si>
  <si>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</si>
  <si>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</si>
  <si>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</si>
  <si>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</si>
  <si>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</si>
  <si>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</si>
  <si>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</si>
  <si>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</si>
  <si>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</si>
  <si>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</si>
  <si>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</si>
  <si>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</si>
  <si>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</si>
  <si>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</si>
  <si>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</si>
  <si>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</si>
  <si>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</si>
  <si>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</si>
  <si>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</si>
  <si>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</si>
  <si>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</si>
  <si>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</si>
  <si>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</si>
  <si>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</si>
  <si>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</si>
  <si>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</si>
  <si>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</si>
  <si>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</si>
  <si>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</si>
  <si>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</si>
  <si>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</si>
  <si>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</si>
  <si>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</si>
  <si>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</si>
  <si>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</si>
  <si>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</si>
  <si>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</si>
  <si>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</si>
  <si>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</si>
  <si>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</si>
  <si>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</si>
  <si>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</si>
  <si>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</si>
  <si>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</si>
  <si>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</si>
  <si>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</si>
  <si>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</si>
  <si>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</si>
  <si>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</si>
  <si>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</si>
  <si>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</si>
  <si>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</si>
  <si>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</si>
  <si>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</si>
  <si>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</si>
  <si>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</si>
  <si>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</si>
  <si>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</si>
  <si>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</si>
  <si>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</si>
  <si>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</si>
  <si>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</si>
  <si>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</si>
  <si>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</si>
  <si>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</si>
  <si>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</si>
  <si>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</si>
  <si>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</si>
  <si>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</si>
  <si>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</si>
  <si>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</si>
  <si>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</si>
  <si>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</si>
  <si>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</si>
  <si>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</si>
  <si>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</si>
  <si>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</si>
  <si>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</si>
  <si>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</si>
  <si>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</si>
  <si>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</si>
  <si>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</si>
  <si>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</si>
  <si>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</si>
  <si>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</si>
  <si>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</si>
  <si>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</si>
  <si>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</si>
  <si>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</si>
  <si>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</si>
  <si>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</si>
  <si>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</si>
  <si>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</si>
  <si>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</si>
  <si>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</si>
  <si>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</si>
  <si>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</si>
  <si>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</si>
  <si>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</si>
  <si>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</si>
  <si>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</si>
  <si>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</si>
  <si>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</si>
  <si>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</si>
  <si>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</si>
  <si>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</si>
  <si>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</si>
  <si>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</si>
  <si>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</si>
  <si>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</si>
  <si>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</si>
  <si>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</si>
  <si>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</si>
  <si>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</si>
  <si>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</si>
  <si>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</si>
  <si>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</si>
  <si>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</si>
  <si>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</si>
  <si>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</si>
  <si>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</si>
  <si>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</si>
  <si>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</si>
  <si>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</si>
  <si>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</si>
  <si>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</si>
  <si>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</si>
  <si>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</si>
  <si>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</si>
  <si>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</si>
  <si>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</si>
  <si>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</si>
  <si>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</si>
  <si>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</si>
  <si>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</si>
  <si>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</si>
  <si>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</si>
  <si>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</si>
  <si>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</si>
  <si>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</si>
  <si>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</si>
  <si>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</si>
  <si>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</si>
  <si>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</si>
  <si>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</si>
  <si>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</si>
  <si>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</si>
  <si>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</si>
  <si>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</si>
  <si>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</si>
  <si>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</si>
  <si>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</si>
  <si>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</si>
  <si>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</si>
  <si>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</si>
  <si>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</si>
  <si>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</si>
  <si>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</si>
  <si>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</si>
  <si>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</si>
  <si>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</si>
  <si>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</si>
  <si>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</si>
  <si>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</si>
  <si>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</si>
  <si>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</si>
  <si>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</si>
  <si>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</si>
  <si>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</si>
  <si>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</si>
  <si>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</si>
  <si>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</si>
  <si>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</si>
  <si>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</si>
  <si>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</si>
  <si>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</si>
  <si>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</si>
  <si>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</si>
  <si>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</si>
  <si>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</si>
  <si>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</si>
  <si>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</si>
  <si>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</si>
  <si>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</si>
  <si>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</si>
  <si>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</si>
  <si>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</si>
  <si>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</si>
  <si>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</si>
  <si>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</si>
  <si>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</si>
  <si>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</si>
  <si>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</si>
  <si>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</si>
  <si>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</si>
  <si>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</si>
  <si>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</si>
  <si>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</si>
  <si>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</si>
  <si>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</si>
  <si>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</si>
  <si>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</si>
  <si>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</si>
  <si>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</si>
  <si>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</si>
  <si>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</si>
  <si>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</si>
  <si>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</si>
  <si>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</si>
  <si>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</si>
  <si>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</si>
  <si>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</si>
  <si>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</si>
  <si>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</si>
  <si>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</si>
  <si>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</si>
  <si>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</si>
  <si>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</si>
  <si>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</si>
  <si>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</si>
  <si>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</si>
  <si>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</si>
  <si>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</si>
  <si>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</si>
  <si>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</si>
  <si>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</si>
  <si>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</si>
  <si>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</si>
  <si>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</si>
  <si>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</si>
  <si>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</si>
  <si>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</si>
  <si>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</si>
  <si>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</si>
  <si>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</si>
  <si>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</si>
  <si>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</si>
  <si>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</si>
  <si>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</si>
  <si>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</si>
  <si>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</si>
  <si>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</si>
  <si>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</si>
  <si>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</si>
  <si>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</si>
  <si>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</si>
  <si>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</si>
  <si>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</si>
  <si>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</si>
  <si>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</si>
  <si>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</si>
  <si>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</si>
  <si>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</si>
  <si>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</si>
  <si>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</si>
  <si>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Howard Midstream Energy Partners, LLC</t>
  </si>
  <si>
    <t>16211 La Cantera Pkwy, Ste 202</t>
  </si>
  <si>
    <t>San Antonio</t>
  </si>
  <si>
    <t>Texas</t>
  </si>
  <si>
    <t>Wei Yang</t>
  </si>
  <si>
    <t>Environmental Engineer</t>
  </si>
  <si>
    <t>210-757-4351</t>
  </si>
  <si>
    <t>361-720-2187</t>
  </si>
  <si>
    <t>wyang@howardep.com</t>
  </si>
  <si>
    <t>Gathering and Boosting Station</t>
  </si>
  <si>
    <t>PA</t>
  </si>
  <si>
    <t>No</t>
  </si>
  <si>
    <t>Area</t>
  </si>
  <si>
    <t>GP5</t>
  </si>
  <si>
    <t>OGI</t>
  </si>
  <si>
    <t>Lube Oil Storage</t>
  </si>
  <si>
    <t>Water Storage</t>
  </si>
  <si>
    <t>Produced Water</t>
  </si>
  <si>
    <t>Lube Oil</t>
  </si>
  <si>
    <t>Working and Breathing</t>
  </si>
  <si>
    <t>lube oil filled by vendor</t>
  </si>
  <si>
    <t>Calculated/Modeled</t>
  </si>
  <si>
    <t>AP-42</t>
  </si>
  <si>
    <t>VOC&lt;6tpy</t>
  </si>
  <si>
    <t>not Federal or Indian lease</t>
  </si>
  <si>
    <t>no flash emission</t>
  </si>
  <si>
    <t>Dehydrator #1</t>
  </si>
  <si>
    <t>Dehydrator #2</t>
  </si>
  <si>
    <t>GRI-GLYCalc</t>
  </si>
  <si>
    <t>Large Dehydrator Standards</t>
  </si>
  <si>
    <t>Saturated</t>
  </si>
  <si>
    <t>Gas Injection</t>
  </si>
  <si>
    <t>Reciprocating</t>
  </si>
  <si>
    <t>3516 Cat. #1</t>
  </si>
  <si>
    <t>3516 Cat. #2</t>
  </si>
  <si>
    <t>3516 Cat. #3</t>
  </si>
  <si>
    <t>3516 Cat. #4</t>
  </si>
  <si>
    <t>3516 Cat. #5</t>
  </si>
  <si>
    <t>3516 Cat. #6</t>
  </si>
  <si>
    <t>3516 Cat. #7</t>
  </si>
  <si>
    <t>3516 Cat. #8</t>
  </si>
  <si>
    <t>3516 Cat. #9</t>
  </si>
  <si>
    <t>3516 Cat. #10</t>
  </si>
  <si>
    <t>Transportation</t>
  </si>
  <si>
    <t>AP-42, stack testing</t>
  </si>
  <si>
    <t>GP-5</t>
  </si>
  <si>
    <t>Tioga CPF#2 Compressor Station</t>
  </si>
  <si>
    <t>287 Bill L Road</t>
  </si>
  <si>
    <t>Liberty</t>
  </si>
  <si>
    <t>Tioga</t>
  </si>
  <si>
    <t>41°33' 55"</t>
  </si>
  <si>
    <t>(-)77°10'3"</t>
  </si>
  <si>
    <t>Dehydrator #3</t>
  </si>
  <si>
    <t>GP6</t>
  </si>
  <si>
    <t>Grid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</si>
</sst>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double">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0" fillId="5" borderId="1" xfId="0" applyFill="1" applyBorder="1" applyAlignment="1" applyProtection="1">
      <alignment horizontal="left" vertical="center"/>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wrapText="1"/>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34" fillId="0" borderId="44" xfId="0" applyFont="1" applyBorder="1" applyAlignment="1" applyProtection="1">
      <alignment vertical="center"/>
    </xf>
    <xf numFmtId="0" fontId="0" fillId="5" borderId="2" xfId="0" applyFill="1" applyBorder="1" applyAlignment="1" applyProtection="1">
      <alignment vertical="top" wrapText="1"/>
    </xf>
    <xf numFmtId="0" fontId="6" fillId="8" borderId="2" xfId="0"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34" fillId="0" borderId="44" xfId="0" applyFont="1" applyBorder="1" applyAlignment="1" applyProtection="1">
      <alignment horizontal="left" vertical="center"/>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7915911</xdr:colOff>
      <xdr:row>10</xdr:row>
      <xdr:rowOff>50637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wyang@howardep.com" TargetMode="External"/><Relationship Id="rId1" Type="http://schemas.openxmlformats.org/officeDocument/2006/relationships/hyperlink" Target="mailto:wyang@howardep.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36" workbookViewId="0"/>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47"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81.4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19.2"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2.95"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2" customHeight="1" x14ac:dyDescent="0.3">
      <c r="B47" s="29"/>
      <c r="C47" s="27" t="s">
        <v>37</v>
      </c>
    </row>
    <row r="48" spans="2:3" ht="64.95"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2.95"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2.95"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2" customHeight="1" x14ac:dyDescent="0.3">
      <c r="B66" s="29" t="s">
        <v>56</v>
      </c>
      <c r="C66" s="27" t="s">
        <v>57</v>
      </c>
    </row>
    <row r="67" spans="2:3" ht="27.6" x14ac:dyDescent="0.3">
      <c r="B67" s="29"/>
      <c r="C67" s="27" t="s">
        <v>23</v>
      </c>
    </row>
    <row r="68" spans="2:3" ht="18" customHeight="1" x14ac:dyDescent="0.3">
      <c r="B68" s="29"/>
      <c r="C68" s="27" t="s">
        <v>58</v>
      </c>
    </row>
    <row r="69" spans="2:3" ht="52.95"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2"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2.95" customHeight="1" x14ac:dyDescent="0.3">
      <c r="B86" s="32" t="s">
        <v>75</v>
      </c>
    </row>
    <row r="87" spans="2:3" s="2" customFormat="1" ht="19.95"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2"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Eyp8udG6crnFk14HI8IB5jQKO/CEvWo8aXWXdued6GA5Ulrrut8JYzZ1b7KaySyxLyHV2iKU7Dc+Zof3Kll49w==" saltValue="YetdnjMse1E2wgkhSo5HHQ=="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16" sqref="C16"/>
    </sheetView>
  </sheetViews>
  <sheetFormatPr defaultRowHeight="14.4" x14ac:dyDescent="0.3"/>
  <cols>
    <col min="1" max="1" width="3" style="45" customWidth="1"/>
    <col min="2" max="2" width="22.33203125" style="45" customWidth="1"/>
    <col min="3" max="14" width="15.6640625" style="45" customWidth="1"/>
    <col min="15" max="15" width="16.6640625" style="45" customWidth="1"/>
    <col min="16" max="25" width="15.6640625" style="45" customWidth="1"/>
    <col min="26" max="26" width="18.5546875" style="45" customWidth="1"/>
    <col min="27" max="29" width="15.6640625" style="45" customWidth="1"/>
    <col min="30" max="32" width="20.6640625" style="45" customWidth="1"/>
    <col min="33" max="35" width="15.6640625" style="45" customWidth="1"/>
    <col min="36" max="36" width="24" style="45" customWidth="1"/>
    <col min="37" max="48" width="15.6640625" style="45" customWidth="1"/>
    <col min="49" max="49" width="16.6640625" style="45" customWidth="1"/>
    <col min="50" max="63" width="15.6640625" style="45" customWidth="1"/>
    <col min="64" max="65" width="17.44140625" style="45" customWidth="1"/>
    <col min="66" max="67" width="19.44140625" style="45" customWidth="1"/>
    <col min="68" max="73" width="15.6640625" style="45" customWidth="1"/>
    <col min="74" max="74" width="23.5546875" style="45" customWidth="1"/>
    <col min="75" max="75" width="17" style="45" customWidth="1"/>
    <col min="76" max="76" width="25.6640625" style="45" customWidth="1"/>
    <col min="77" max="77" width="17" style="45" customWidth="1"/>
    <col min="78" max="79" width="20.6640625" style="45" customWidth="1"/>
    <col min="80" max="80" width="25.664062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Howard Midstream Energy Partners, LLC</v>
      </c>
      <c r="J4" s="223"/>
    </row>
    <row r="5" spans="2:79" x14ac:dyDescent="0.3">
      <c r="B5" s="114" t="s">
        <v>14</v>
      </c>
      <c r="C5" s="115" t="str">
        <f>Facility!C21</f>
        <v>Tioga CPF#2 Compressor Station</v>
      </c>
    </row>
    <row r="6" spans="2:79" x14ac:dyDescent="0.3">
      <c r="C6" s="10"/>
    </row>
    <row r="7" spans="2:79" ht="15.6" x14ac:dyDescent="0.3">
      <c r="B7" s="49" t="s">
        <v>582</v>
      </c>
      <c r="C7" s="10"/>
    </row>
    <row r="8" spans="2:79" x14ac:dyDescent="0.3">
      <c r="B8" s="173" t="s">
        <v>469</v>
      </c>
      <c r="C8" s="224">
        <v>1</v>
      </c>
    </row>
    <row r="9" spans="2:79" ht="43.2" x14ac:dyDescent="0.3">
      <c r="B9" s="177" t="s">
        <v>583</v>
      </c>
      <c r="C9" s="178" t="s">
        <v>897</v>
      </c>
      <c r="D9" s="48"/>
    </row>
    <row r="10" spans="2:79" ht="45" customHeight="1" x14ac:dyDescent="0.3">
      <c r="B10" s="225" t="s">
        <v>584</v>
      </c>
      <c r="C10" s="226"/>
    </row>
    <row r="11" spans="2:79" ht="42.6" customHeight="1" x14ac:dyDescent="0.3">
      <c r="B11" s="225" t="s">
        <v>585</v>
      </c>
      <c r="C11" s="226"/>
      <c r="D11" s="208"/>
      <c r="E11" s="208"/>
      <c r="F11" s="208"/>
      <c r="G11" s="208"/>
      <c r="H11" s="208"/>
      <c r="I11" s="208"/>
      <c r="J11" s="208"/>
      <c r="K11" s="208"/>
      <c r="L11" s="208"/>
      <c r="M11" s="208"/>
      <c r="N11" s="208"/>
      <c r="O11" s="208"/>
    </row>
    <row r="12" spans="2:79" ht="43.2" x14ac:dyDescent="0.3">
      <c r="B12" s="227" t="s">
        <v>586</v>
      </c>
      <c r="C12" s="228" t="s">
        <v>951</v>
      </c>
      <c r="CA12" s="61"/>
    </row>
    <row r="13" spans="2:79" ht="28.8" x14ac:dyDescent="0.3">
      <c r="B13" s="227" t="s">
        <v>587</v>
      </c>
      <c r="C13" s="228"/>
      <c r="CA13" s="61"/>
    </row>
    <row r="14" spans="2:79" x14ac:dyDescent="0.3">
      <c r="B14" s="227" t="s">
        <v>585</v>
      </c>
      <c r="C14" s="229"/>
      <c r="CA14" s="61"/>
    </row>
    <row r="15" spans="2:79" ht="28.8" x14ac:dyDescent="0.3">
      <c r="B15" s="227" t="s">
        <v>588</v>
      </c>
      <c r="C15" s="178">
        <f>55050*10^3</f>
        <v>55050000</v>
      </c>
      <c r="CA15" s="61"/>
    </row>
    <row r="16" spans="2:79" x14ac:dyDescent="0.3">
      <c r="B16" s="230"/>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1" t="s">
        <v>475</v>
      </c>
      <c r="AH18" s="232"/>
      <c r="AI18" s="232"/>
      <c r="AJ18" s="233"/>
      <c r="AK18" s="234" t="s">
        <v>476</v>
      </c>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6" t="s">
        <v>477</v>
      </c>
      <c r="BM18" s="236"/>
      <c r="BN18" s="236"/>
      <c r="BO18" s="236"/>
      <c r="BP18" s="236"/>
      <c r="BQ18" s="236"/>
      <c r="BR18" s="236"/>
      <c r="BS18" s="236"/>
      <c r="BT18" s="236"/>
      <c r="BU18" s="236"/>
      <c r="BV18" s="236"/>
      <c r="BW18" s="237"/>
      <c r="BX18" s="238" t="s">
        <v>478</v>
      </c>
      <c r="BY18" s="239"/>
      <c r="BZ18" s="239"/>
      <c r="CA18" s="239"/>
      <c r="CB18" s="240"/>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0" t="s">
        <v>597</v>
      </c>
      <c r="BM19" s="199" t="s">
        <v>524</v>
      </c>
      <c r="BN19" s="220" t="s">
        <v>598</v>
      </c>
      <c r="BO19" s="199" t="s">
        <v>524</v>
      </c>
      <c r="BP19" s="220" t="s">
        <v>599</v>
      </c>
      <c r="BQ19" s="199" t="s">
        <v>524</v>
      </c>
      <c r="BR19" s="220" t="s">
        <v>600</v>
      </c>
      <c r="BS19" s="199" t="s">
        <v>524</v>
      </c>
      <c r="BT19" s="220" t="s">
        <v>601</v>
      </c>
      <c r="BU19" s="199" t="s">
        <v>524</v>
      </c>
      <c r="BV19" s="199" t="s">
        <v>602</v>
      </c>
      <c r="BW19" s="199" t="s">
        <v>528</v>
      </c>
      <c r="BX19" s="241" t="s">
        <v>603</v>
      </c>
      <c r="BY19" s="134" t="s">
        <v>604</v>
      </c>
      <c r="BZ19" s="241" t="s">
        <v>605</v>
      </c>
      <c r="CA19" s="241" t="s">
        <v>606</v>
      </c>
      <c r="CB19" s="241" t="s">
        <v>607</v>
      </c>
    </row>
    <row r="20" spans="2:80" s="10" customFormat="1" x14ac:dyDescent="0.3">
      <c r="B20" s="221"/>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0"/>
      <c r="BY20" s="80"/>
      <c r="BZ20" s="242"/>
      <c r="CA20" s="242"/>
      <c r="CB20" s="242"/>
    </row>
    <row r="21" spans="2:80" s="10" customFormat="1" x14ac:dyDescent="0.3">
      <c r="B21" s="221"/>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0"/>
      <c r="BY21" s="80"/>
      <c r="BZ21" s="242"/>
      <c r="CA21" s="242"/>
      <c r="CB21" s="242"/>
    </row>
    <row r="22" spans="2:80" s="10" customFormat="1" x14ac:dyDescent="0.3">
      <c r="B22" s="221"/>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0"/>
      <c r="BY22" s="80"/>
      <c r="BZ22" s="242"/>
      <c r="CA22" s="242"/>
      <c r="CB22" s="242"/>
    </row>
    <row r="23" spans="2:80" s="10" customFormat="1" x14ac:dyDescent="0.3">
      <c r="B23" s="221"/>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0"/>
      <c r="BY23" s="80"/>
      <c r="BZ23" s="242"/>
      <c r="CA23" s="242"/>
      <c r="CB23" s="242"/>
    </row>
    <row r="24" spans="2:80" s="10" customFormat="1" x14ac:dyDescent="0.3">
      <c r="B24" s="221"/>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0"/>
      <c r="BY24" s="80"/>
      <c r="BZ24" s="242"/>
      <c r="CA24" s="242"/>
      <c r="CB24" s="242"/>
    </row>
    <row r="25" spans="2:80" s="10" customFormat="1" x14ac:dyDescent="0.3">
      <c r="B25" s="221"/>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0"/>
      <c r="BY25" s="80"/>
      <c r="BZ25" s="242"/>
      <c r="CA25" s="242"/>
      <c r="CB25" s="242"/>
    </row>
    <row r="26" spans="2:80" s="10" customFormat="1" x14ac:dyDescent="0.3">
      <c r="B26" s="221"/>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0"/>
      <c r="BY26" s="80"/>
      <c r="BZ26" s="242"/>
      <c r="CA26" s="242"/>
      <c r="CB26" s="242"/>
    </row>
    <row r="27" spans="2:80" s="10" customFormat="1" x14ac:dyDescent="0.3">
      <c r="B27" s="221"/>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0"/>
      <c r="BY27" s="80"/>
      <c r="BZ27" s="242"/>
      <c r="CA27" s="242"/>
      <c r="CB27" s="242"/>
    </row>
    <row r="28" spans="2:80" s="10" customFormat="1" x14ac:dyDescent="0.3">
      <c r="B28" s="221"/>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0"/>
      <c r="BY28" s="80"/>
      <c r="BZ28" s="242"/>
      <c r="CA28" s="242"/>
      <c r="CB28" s="242"/>
    </row>
    <row r="29" spans="2:80" s="10" customFormat="1" x14ac:dyDescent="0.3">
      <c r="B29" s="221"/>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0"/>
      <c r="BY29" s="80"/>
      <c r="BZ29" s="242"/>
      <c r="CA29" s="242"/>
      <c r="CB29" s="242"/>
    </row>
    <row r="30" spans="2:80" s="10" customFormat="1" x14ac:dyDescent="0.3">
      <c r="B30" s="221"/>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0"/>
      <c r="BY30" s="80"/>
      <c r="BZ30" s="242"/>
      <c r="CA30" s="242"/>
      <c r="CB30" s="242"/>
    </row>
    <row r="31" spans="2:80" s="10" customFormat="1" x14ac:dyDescent="0.3">
      <c r="B31" s="221"/>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0"/>
      <c r="BY31" s="80"/>
      <c r="BZ31" s="242"/>
      <c r="CA31" s="242"/>
      <c r="CB31" s="242"/>
    </row>
    <row r="32" spans="2:80" s="10" customFormat="1" x14ac:dyDescent="0.3">
      <c r="B32" s="221"/>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0"/>
      <c r="BY32" s="80"/>
      <c r="BZ32" s="242"/>
      <c r="CA32" s="242"/>
      <c r="CB32" s="242"/>
    </row>
    <row r="33" s="45" customFormat="1" ht="15" customHeight="1" x14ac:dyDescent="0.3"/>
  </sheetData>
  <sheetProtection algorithmName="SHA-512" hashValue="iVjO4lgxuHOYqfp2A70sVDM1OGSG6bw5UPGeW+Z9Iy6fNXE7ACplykBit5FgjugzWN+z4LJDlhsdSycoBJRZ2Q==" saltValue="zrPhxMT7aG6cZ4i4mYH62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AS11" sqref="AS11:BS20"/>
    </sheetView>
  </sheetViews>
  <sheetFormatPr defaultRowHeight="14.4" x14ac:dyDescent="0.3"/>
  <cols>
    <col min="1" max="1" width="3" style="45" customWidth="1"/>
    <col min="2" max="2" width="18.33203125" style="45" customWidth="1"/>
    <col min="3" max="3" width="18.6640625" style="45" customWidth="1"/>
    <col min="4" max="4" width="18.33203125" style="45" customWidth="1"/>
    <col min="5" max="5" width="18.5546875" style="45" customWidth="1"/>
    <col min="6" max="6" width="18.33203125" style="45" customWidth="1"/>
    <col min="7" max="18" width="15.6640625" style="45" customWidth="1"/>
    <col min="19" max="19" width="16.33203125" style="45" customWidth="1"/>
    <col min="20" max="33" width="15.6640625" style="45" customWidth="1"/>
    <col min="34" max="37" width="25.6640625" style="45" customWidth="1"/>
    <col min="38" max="38" width="30.6640625" style="45" customWidth="1"/>
    <col min="39" max="39" width="28.5546875" style="45" customWidth="1"/>
    <col min="40" max="41" width="25.6640625" style="45" customWidth="1"/>
    <col min="42" max="43" width="27.33203125" style="45" customWidth="1"/>
    <col min="44" max="44" width="25.6640625" style="45" customWidth="1"/>
    <col min="45" max="56" width="15.6640625" style="45" customWidth="1"/>
    <col min="57" max="57" width="16.33203125" style="45" customWidth="1"/>
    <col min="58" max="71" width="15.6640625" style="45" customWidth="1"/>
    <col min="72" max="74" width="20.664062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Howard Midstream Energy Partners, LLC</v>
      </c>
    </row>
    <row r="6" spans="2:90" x14ac:dyDescent="0.3">
      <c r="B6" s="114" t="s">
        <v>14</v>
      </c>
      <c r="C6" s="115" t="str">
        <f>Facility!C21</f>
        <v>Tioga CPF#2 Compressor Station</v>
      </c>
      <c r="AK6" s="243"/>
      <c r="AL6" s="243"/>
      <c r="AM6" s="243"/>
      <c r="AN6" s="243"/>
      <c r="AO6" s="243"/>
      <c r="AP6" s="243"/>
      <c r="AQ6" s="243"/>
      <c r="AR6" s="243"/>
      <c r="AS6" s="243"/>
      <c r="AT6" s="243"/>
      <c r="AU6" s="243"/>
      <c r="AV6" s="243"/>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4" t="s">
        <v>473</v>
      </c>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5" t="s">
        <v>474</v>
      </c>
      <c r="AI9" s="245"/>
      <c r="AJ9" s="246"/>
      <c r="AK9" s="247" t="s">
        <v>475</v>
      </c>
      <c r="AL9" s="248"/>
      <c r="AM9" s="248"/>
      <c r="AN9" s="248"/>
      <c r="AO9" s="248"/>
      <c r="AP9" s="248"/>
      <c r="AQ9" s="248"/>
      <c r="AR9" s="249"/>
      <c r="AS9" s="213" t="s">
        <v>476</v>
      </c>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50" t="s">
        <v>477</v>
      </c>
      <c r="BU9" s="251"/>
      <c r="BV9" s="252"/>
      <c r="BW9" s="253" t="s">
        <v>478</v>
      </c>
      <c r="BX9" s="254"/>
      <c r="BY9" s="254"/>
      <c r="BZ9" s="254"/>
      <c r="CA9" s="254"/>
      <c r="CB9" s="254"/>
      <c r="CC9" s="254"/>
      <c r="CD9" s="254"/>
      <c r="CE9" s="254"/>
      <c r="CF9" s="254"/>
      <c r="CG9" s="254"/>
      <c r="CH9" s="254"/>
      <c r="CI9" s="254"/>
      <c r="CJ9" s="254"/>
      <c r="CK9" s="254"/>
      <c r="CL9" s="254"/>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5" t="s">
        <v>512</v>
      </c>
      <c r="AG10" s="255" t="s">
        <v>513</v>
      </c>
      <c r="AH10" s="256" t="s">
        <v>514</v>
      </c>
      <c r="AI10" s="257" t="s">
        <v>515</v>
      </c>
      <c r="AJ10" s="257" t="s">
        <v>516</v>
      </c>
      <c r="AK10" s="255" t="s">
        <v>614</v>
      </c>
      <c r="AL10" s="255" t="s">
        <v>615</v>
      </c>
      <c r="AM10" s="255" t="s">
        <v>616</v>
      </c>
      <c r="AN10" s="255" t="s">
        <v>617</v>
      </c>
      <c r="AO10" s="255" t="s">
        <v>618</v>
      </c>
      <c r="AP10" s="255" t="s">
        <v>615</v>
      </c>
      <c r="AQ10" s="255" t="s">
        <v>616</v>
      </c>
      <c r="AR10" s="258"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5" t="s">
        <v>512</v>
      </c>
      <c r="BS10" s="259" t="s">
        <v>513</v>
      </c>
      <c r="BT10" s="255" t="s">
        <v>622</v>
      </c>
      <c r="BU10" s="255" t="s">
        <v>623</v>
      </c>
      <c r="BV10" s="255" t="s">
        <v>528</v>
      </c>
      <c r="BW10" s="258" t="s">
        <v>624</v>
      </c>
    </row>
    <row r="11" spans="2:90" s="10" customFormat="1" x14ac:dyDescent="0.3">
      <c r="B11" s="260" t="s">
        <v>973</v>
      </c>
      <c r="C11" s="261" t="s">
        <v>972</v>
      </c>
      <c r="D11" s="262" t="s">
        <v>80</v>
      </c>
      <c r="E11" s="95" t="s">
        <v>983</v>
      </c>
      <c r="F11" s="262"/>
      <c r="G11" s="262">
        <v>0.17007856764919863</v>
      </c>
      <c r="H11" s="262">
        <v>2.0639429959537184E-3</v>
      </c>
      <c r="I11" s="262">
        <v>0</v>
      </c>
      <c r="J11" s="262">
        <v>2.5834940133749994E-2</v>
      </c>
      <c r="K11" s="262">
        <v>0</v>
      </c>
      <c r="L11" s="262">
        <v>0</v>
      </c>
      <c r="M11" s="262">
        <v>2.3310161893406252E-3</v>
      </c>
      <c r="N11" s="262">
        <v>0</v>
      </c>
      <c r="O11" s="262">
        <v>0.17007856764919863</v>
      </c>
      <c r="P11" s="262">
        <v>6.5174508064687497E-2</v>
      </c>
      <c r="Q11" s="262">
        <v>0</v>
      </c>
      <c r="R11" s="262">
        <v>2.3956035396750001E-2</v>
      </c>
      <c r="S11" s="262">
        <v>1.46789432578125E-2</v>
      </c>
      <c r="T11" s="262">
        <v>1.0803702237749999E-2</v>
      </c>
      <c r="U11" s="262">
        <v>1.0803702237749999E-2</v>
      </c>
      <c r="V11" s="262">
        <v>1.0803702237749999E-2</v>
      </c>
      <c r="W11" s="262">
        <v>1.0803702237749999E-2</v>
      </c>
      <c r="X11" s="262">
        <v>0</v>
      </c>
      <c r="Y11" s="262">
        <v>0</v>
      </c>
      <c r="Z11" s="262">
        <v>0</v>
      </c>
      <c r="AA11" s="262">
        <v>0</v>
      </c>
      <c r="AB11" s="262">
        <v>0</v>
      </c>
      <c r="AC11" s="262">
        <v>0</v>
      </c>
      <c r="AD11" s="262">
        <v>0</v>
      </c>
      <c r="AE11" s="262">
        <v>0</v>
      </c>
      <c r="AF11" s="262">
        <v>0</v>
      </c>
      <c r="AG11" s="262">
        <f t="shared" ref="AG11:AG14" si="0">SUM(I11:AE11)</f>
        <v>0.3452688196425393</v>
      </c>
      <c r="AH11" s="263" t="s">
        <v>961</v>
      </c>
      <c r="AI11" s="262" t="s">
        <v>984</v>
      </c>
      <c r="AJ11" s="264"/>
      <c r="AK11" s="265" t="s">
        <v>951</v>
      </c>
      <c r="AL11" s="265"/>
      <c r="AM11" s="265"/>
      <c r="AN11" s="266"/>
      <c r="AO11" s="265" t="s">
        <v>951</v>
      </c>
      <c r="AP11" s="265"/>
      <c r="AQ11" s="265"/>
      <c r="AR11" s="266"/>
      <c r="AS11" s="262">
        <v>0.17007856764919863</v>
      </c>
      <c r="AT11" s="262">
        <v>2.0639429959537184E-3</v>
      </c>
      <c r="AU11" s="262">
        <v>0</v>
      </c>
      <c r="AV11" s="262">
        <v>2.5834940133749994E-2</v>
      </c>
      <c r="AW11" s="262">
        <v>0</v>
      </c>
      <c r="AX11" s="262">
        <v>0</v>
      </c>
      <c r="AY11" s="262">
        <v>2.3310161893406252E-3</v>
      </c>
      <c r="AZ11" s="262">
        <v>0</v>
      </c>
      <c r="BA11" s="262">
        <v>0.17007856764919863</v>
      </c>
      <c r="BB11" s="262">
        <v>6.5174508064687497E-2</v>
      </c>
      <c r="BC11" s="262">
        <v>0</v>
      </c>
      <c r="BD11" s="262">
        <v>2.3956035396750001E-2</v>
      </c>
      <c r="BE11" s="262">
        <v>1.46789432578125E-2</v>
      </c>
      <c r="BF11" s="262">
        <v>1.0803702237749999E-2</v>
      </c>
      <c r="BG11" s="262">
        <v>1.0803702237749999E-2</v>
      </c>
      <c r="BH11" s="262">
        <v>1.0803702237749999E-2</v>
      </c>
      <c r="BI11" s="262">
        <v>1.0803702237749999E-2</v>
      </c>
      <c r="BJ11" s="262">
        <v>0</v>
      </c>
      <c r="BK11" s="262">
        <v>0</v>
      </c>
      <c r="BL11" s="262">
        <v>0</v>
      </c>
      <c r="BM11" s="262">
        <v>0</v>
      </c>
      <c r="BN11" s="262">
        <v>0</v>
      </c>
      <c r="BO11" s="262">
        <v>0</v>
      </c>
      <c r="BP11" s="262">
        <v>0</v>
      </c>
      <c r="BQ11" s="262">
        <v>0</v>
      </c>
      <c r="BR11" s="262">
        <v>0</v>
      </c>
      <c r="BS11" s="262">
        <f t="shared" ref="BS11:BS20" si="1">SUM(AU11:BQ11)</f>
        <v>0.3452688196425393</v>
      </c>
      <c r="BT11" s="262" t="s">
        <v>897</v>
      </c>
      <c r="BU11" s="262" t="s">
        <v>897</v>
      </c>
      <c r="BV11" s="262" t="s">
        <v>985</v>
      </c>
      <c r="BW11" s="262">
        <v>1775</v>
      </c>
    </row>
    <row r="12" spans="2:90" s="10" customFormat="1" x14ac:dyDescent="0.3">
      <c r="B12" s="260" t="s">
        <v>974</v>
      </c>
      <c r="C12" s="261" t="s">
        <v>972</v>
      </c>
      <c r="D12" s="262" t="s">
        <v>80</v>
      </c>
      <c r="E12" s="95" t="s">
        <v>983</v>
      </c>
      <c r="F12" s="262"/>
      <c r="G12" s="262">
        <v>0.16855240966511609</v>
      </c>
      <c r="H12" s="262">
        <v>2.0454227136776884E-3</v>
      </c>
      <c r="I12" s="262">
        <v>0</v>
      </c>
      <c r="J12" s="262">
        <v>2.5603116684750002E-2</v>
      </c>
      <c r="K12" s="262">
        <v>0</v>
      </c>
      <c r="L12" s="262">
        <v>0</v>
      </c>
      <c r="M12" s="262">
        <v>2.310099391783125E-3</v>
      </c>
      <c r="N12" s="262">
        <v>0</v>
      </c>
      <c r="O12" s="262">
        <v>0.16855240966511609</v>
      </c>
      <c r="P12" s="262">
        <v>6.4589680727437523E-2</v>
      </c>
      <c r="Q12" s="262">
        <v>0</v>
      </c>
      <c r="R12" s="262">
        <v>2.3741071834949997E-2</v>
      </c>
      <c r="S12" s="262">
        <v>1.4547225389062503E-2</v>
      </c>
      <c r="T12" s="262">
        <v>1.0706757886349999E-2</v>
      </c>
      <c r="U12" s="262">
        <v>1.0706757886349999E-2</v>
      </c>
      <c r="V12" s="262">
        <v>1.0706757886349999E-2</v>
      </c>
      <c r="W12" s="262">
        <v>1.0706757886349999E-2</v>
      </c>
      <c r="X12" s="262">
        <v>0</v>
      </c>
      <c r="Y12" s="262">
        <v>0</v>
      </c>
      <c r="Z12" s="262">
        <v>0</v>
      </c>
      <c r="AA12" s="262">
        <v>0</v>
      </c>
      <c r="AB12" s="262">
        <v>0</v>
      </c>
      <c r="AC12" s="262">
        <v>0</v>
      </c>
      <c r="AD12" s="262">
        <v>0</v>
      </c>
      <c r="AE12" s="262">
        <v>0</v>
      </c>
      <c r="AF12" s="262">
        <v>0</v>
      </c>
      <c r="AG12" s="262">
        <f t="shared" si="0"/>
        <v>0.34217063523849928</v>
      </c>
      <c r="AH12" s="263" t="s">
        <v>961</v>
      </c>
      <c r="AI12" s="262" t="s">
        <v>984</v>
      </c>
      <c r="AJ12" s="264"/>
      <c r="AK12" s="265" t="s">
        <v>951</v>
      </c>
      <c r="AL12" s="265"/>
      <c r="AM12" s="265"/>
      <c r="AN12" s="266"/>
      <c r="AO12" s="265" t="s">
        <v>951</v>
      </c>
      <c r="AP12" s="265"/>
      <c r="AQ12" s="265"/>
      <c r="AR12" s="266"/>
      <c r="AS12" s="262">
        <v>0.16855240966511609</v>
      </c>
      <c r="AT12" s="262">
        <v>2.0454227136776884E-3</v>
      </c>
      <c r="AU12" s="262">
        <v>0</v>
      </c>
      <c r="AV12" s="262">
        <v>2.5603116684750002E-2</v>
      </c>
      <c r="AW12" s="262">
        <v>0</v>
      </c>
      <c r="AX12" s="262">
        <v>0</v>
      </c>
      <c r="AY12" s="262">
        <v>2.310099391783125E-3</v>
      </c>
      <c r="AZ12" s="262">
        <v>0</v>
      </c>
      <c r="BA12" s="262">
        <v>0.16855240966511609</v>
      </c>
      <c r="BB12" s="262">
        <v>6.4589680727437523E-2</v>
      </c>
      <c r="BC12" s="262">
        <v>0</v>
      </c>
      <c r="BD12" s="262">
        <v>2.3741071834949997E-2</v>
      </c>
      <c r="BE12" s="262">
        <v>1.4547225389062503E-2</v>
      </c>
      <c r="BF12" s="262">
        <v>1.0706757886349999E-2</v>
      </c>
      <c r="BG12" s="262">
        <v>1.0706757886349999E-2</v>
      </c>
      <c r="BH12" s="262">
        <v>1.0706757886349999E-2</v>
      </c>
      <c r="BI12" s="262">
        <v>1.0706757886349999E-2</v>
      </c>
      <c r="BJ12" s="262">
        <v>0</v>
      </c>
      <c r="BK12" s="262">
        <v>0</v>
      </c>
      <c r="BL12" s="262">
        <v>0</v>
      </c>
      <c r="BM12" s="262">
        <v>0</v>
      </c>
      <c r="BN12" s="262">
        <v>0</v>
      </c>
      <c r="BO12" s="262">
        <v>0</v>
      </c>
      <c r="BP12" s="262">
        <v>0</v>
      </c>
      <c r="BQ12" s="262">
        <v>0</v>
      </c>
      <c r="BR12" s="262">
        <v>0</v>
      </c>
      <c r="BS12" s="262">
        <f t="shared" si="1"/>
        <v>0.34217063523849928</v>
      </c>
      <c r="BT12" s="262" t="s">
        <v>897</v>
      </c>
      <c r="BU12" s="262" t="s">
        <v>897</v>
      </c>
      <c r="BV12" s="262" t="s">
        <v>985</v>
      </c>
      <c r="BW12" s="262">
        <v>1775</v>
      </c>
    </row>
    <row r="13" spans="2:90" s="10" customFormat="1" x14ac:dyDescent="0.3">
      <c r="B13" s="267" t="s">
        <v>975</v>
      </c>
      <c r="C13" s="261" t="s">
        <v>972</v>
      </c>
      <c r="D13" s="262" t="s">
        <v>80</v>
      </c>
      <c r="E13" s="95" t="s">
        <v>983</v>
      </c>
      <c r="F13" s="262"/>
      <c r="G13" s="262">
        <v>0.85117548336603532</v>
      </c>
      <c r="H13" s="262">
        <v>2.0658425120845931E-3</v>
      </c>
      <c r="I13" s="262">
        <v>0</v>
      </c>
      <c r="J13" s="262">
        <v>2.585871689775E-2</v>
      </c>
      <c r="K13" s="262">
        <v>0</v>
      </c>
      <c r="L13" s="262">
        <v>0</v>
      </c>
      <c r="M13" s="262">
        <v>2.3331615019106253E-3</v>
      </c>
      <c r="N13" s="262">
        <v>0</v>
      </c>
      <c r="O13" s="262">
        <v>0.1702350966732071</v>
      </c>
      <c r="P13" s="262">
        <v>6.5234490355687513E-2</v>
      </c>
      <c r="Q13" s="262">
        <v>0</v>
      </c>
      <c r="R13" s="262">
        <v>2.3978082941549999E-2</v>
      </c>
      <c r="S13" s="262">
        <v>1.4692452782812499E-2</v>
      </c>
      <c r="T13" s="262">
        <v>1.0813645248150001E-2</v>
      </c>
      <c r="U13" s="262">
        <v>1.0813645248150001E-2</v>
      </c>
      <c r="V13" s="262">
        <v>1.0813645248150001E-2</v>
      </c>
      <c r="W13" s="262">
        <v>1.0813645248150001E-2</v>
      </c>
      <c r="X13" s="262">
        <v>0</v>
      </c>
      <c r="Y13" s="262">
        <v>0</v>
      </c>
      <c r="Z13" s="262">
        <v>0</v>
      </c>
      <c r="AA13" s="262">
        <v>0</v>
      </c>
      <c r="AB13" s="262">
        <v>0</v>
      </c>
      <c r="AC13" s="262">
        <v>0</v>
      </c>
      <c r="AD13" s="262">
        <v>0</v>
      </c>
      <c r="AE13" s="262">
        <v>0</v>
      </c>
      <c r="AF13" s="262">
        <v>0</v>
      </c>
      <c r="AG13" s="262">
        <f t="shared" si="0"/>
        <v>0.34558658214551768</v>
      </c>
      <c r="AH13" s="263" t="s">
        <v>961</v>
      </c>
      <c r="AI13" s="262" t="s">
        <v>984</v>
      </c>
      <c r="AJ13" s="264"/>
      <c r="AK13" s="265" t="s">
        <v>951</v>
      </c>
      <c r="AL13" s="265"/>
      <c r="AM13" s="265"/>
      <c r="AN13" s="266"/>
      <c r="AO13" s="265" t="s">
        <v>951</v>
      </c>
      <c r="AP13" s="265"/>
      <c r="AQ13" s="265"/>
      <c r="AR13" s="266"/>
      <c r="AS13" s="262">
        <v>0.85117548336603532</v>
      </c>
      <c r="AT13" s="262">
        <v>2.0658425120845931E-3</v>
      </c>
      <c r="AU13" s="262">
        <v>0</v>
      </c>
      <c r="AV13" s="262">
        <v>2.585871689775E-2</v>
      </c>
      <c r="AW13" s="262">
        <v>0</v>
      </c>
      <c r="AX13" s="262">
        <v>0</v>
      </c>
      <c r="AY13" s="262">
        <v>2.3331615019106253E-3</v>
      </c>
      <c r="AZ13" s="262">
        <v>0</v>
      </c>
      <c r="BA13" s="262">
        <v>0.1702350966732071</v>
      </c>
      <c r="BB13" s="262">
        <v>6.5234490355687513E-2</v>
      </c>
      <c r="BC13" s="262">
        <v>0</v>
      </c>
      <c r="BD13" s="262">
        <v>2.3978082941549999E-2</v>
      </c>
      <c r="BE13" s="262">
        <v>1.4692452782812499E-2</v>
      </c>
      <c r="BF13" s="262">
        <v>1.0813645248150001E-2</v>
      </c>
      <c r="BG13" s="262">
        <v>1.0813645248150001E-2</v>
      </c>
      <c r="BH13" s="262">
        <v>1.0813645248150001E-2</v>
      </c>
      <c r="BI13" s="262">
        <v>1.0813645248150001E-2</v>
      </c>
      <c r="BJ13" s="262">
        <v>0</v>
      </c>
      <c r="BK13" s="262">
        <v>0</v>
      </c>
      <c r="BL13" s="262">
        <v>0</v>
      </c>
      <c r="BM13" s="262">
        <v>0</v>
      </c>
      <c r="BN13" s="262">
        <v>0</v>
      </c>
      <c r="BO13" s="262">
        <v>0</v>
      </c>
      <c r="BP13" s="262">
        <v>0</v>
      </c>
      <c r="BQ13" s="262">
        <v>0</v>
      </c>
      <c r="BR13" s="262">
        <v>0</v>
      </c>
      <c r="BS13" s="262">
        <f t="shared" si="1"/>
        <v>0.34558658214551768</v>
      </c>
      <c r="BT13" s="262" t="s">
        <v>897</v>
      </c>
      <c r="BU13" s="262" t="s">
        <v>897</v>
      </c>
      <c r="BV13" s="262" t="s">
        <v>985</v>
      </c>
      <c r="BW13" s="262">
        <v>1775</v>
      </c>
    </row>
    <row r="14" spans="2:90" s="10" customFormat="1" x14ac:dyDescent="0.3">
      <c r="B14" s="267" t="s">
        <v>976</v>
      </c>
      <c r="C14" s="261" t="s">
        <v>972</v>
      </c>
      <c r="D14" s="262" t="s">
        <v>80</v>
      </c>
      <c r="E14" s="95" t="s">
        <v>983</v>
      </c>
      <c r="F14" s="262"/>
      <c r="G14" s="262">
        <v>0.16957963138517163</v>
      </c>
      <c r="H14" s="262">
        <v>2.0578882882865547E-3</v>
      </c>
      <c r="I14" s="262">
        <v>0</v>
      </c>
      <c r="J14" s="262">
        <v>2.5759151698499998E-2</v>
      </c>
      <c r="K14" s="262">
        <v>0</v>
      </c>
      <c r="L14" s="262">
        <v>0</v>
      </c>
      <c r="M14" s="262">
        <v>2.3241780055237504E-3</v>
      </c>
      <c r="N14" s="262">
        <v>0</v>
      </c>
      <c r="O14" s="262">
        <v>0.16957963138517163</v>
      </c>
      <c r="P14" s="262">
        <v>6.4983314512125009E-2</v>
      </c>
      <c r="Q14" s="262">
        <v>0</v>
      </c>
      <c r="R14" s="262">
        <v>2.38857588477E-2</v>
      </c>
      <c r="S14" s="262">
        <v>1.4635881646875005E-2</v>
      </c>
      <c r="T14" s="262">
        <v>1.0772008892099999E-2</v>
      </c>
      <c r="U14" s="262">
        <v>1.0772008892099999E-2</v>
      </c>
      <c r="V14" s="262">
        <v>1.0772008892099999E-2</v>
      </c>
      <c r="W14" s="262">
        <v>1.0772008892099999E-2</v>
      </c>
      <c r="X14" s="262">
        <v>0</v>
      </c>
      <c r="Y14" s="262">
        <v>0</v>
      </c>
      <c r="Z14" s="262">
        <v>0</v>
      </c>
      <c r="AA14" s="262">
        <v>0</v>
      </c>
      <c r="AB14" s="262">
        <v>0</v>
      </c>
      <c r="AC14" s="262">
        <v>0</v>
      </c>
      <c r="AD14" s="262">
        <v>0</v>
      </c>
      <c r="AE14" s="262">
        <v>0</v>
      </c>
      <c r="AF14" s="262">
        <v>0</v>
      </c>
      <c r="AG14" s="262">
        <f t="shared" si="0"/>
        <v>0.3442559516642954</v>
      </c>
      <c r="AH14" s="263" t="s">
        <v>961</v>
      </c>
      <c r="AI14" s="262" t="s">
        <v>984</v>
      </c>
      <c r="AJ14" s="264"/>
      <c r="AK14" s="265" t="s">
        <v>951</v>
      </c>
      <c r="AL14" s="265"/>
      <c r="AM14" s="265"/>
      <c r="AN14" s="266"/>
      <c r="AO14" s="265" t="s">
        <v>951</v>
      </c>
      <c r="AP14" s="265"/>
      <c r="AQ14" s="265"/>
      <c r="AR14" s="266"/>
      <c r="AS14" s="262">
        <v>0.16957963138517163</v>
      </c>
      <c r="AT14" s="262">
        <v>2.0578882882865547E-3</v>
      </c>
      <c r="AU14" s="262">
        <v>0</v>
      </c>
      <c r="AV14" s="262">
        <v>2.5759151698499998E-2</v>
      </c>
      <c r="AW14" s="262">
        <v>0</v>
      </c>
      <c r="AX14" s="262">
        <v>0</v>
      </c>
      <c r="AY14" s="262">
        <v>2.3241780055237504E-3</v>
      </c>
      <c r="AZ14" s="262">
        <v>0</v>
      </c>
      <c r="BA14" s="262">
        <v>0.16957963138517163</v>
      </c>
      <c r="BB14" s="262">
        <v>6.4983314512125009E-2</v>
      </c>
      <c r="BC14" s="262">
        <v>0</v>
      </c>
      <c r="BD14" s="262">
        <v>2.38857588477E-2</v>
      </c>
      <c r="BE14" s="262">
        <v>1.4635881646875005E-2</v>
      </c>
      <c r="BF14" s="262">
        <v>1.0772008892099999E-2</v>
      </c>
      <c r="BG14" s="262">
        <v>1.0772008892099999E-2</v>
      </c>
      <c r="BH14" s="262">
        <v>1.0772008892099999E-2</v>
      </c>
      <c r="BI14" s="262">
        <v>1.0772008892099999E-2</v>
      </c>
      <c r="BJ14" s="262">
        <v>0</v>
      </c>
      <c r="BK14" s="262">
        <v>0</v>
      </c>
      <c r="BL14" s="262">
        <v>0</v>
      </c>
      <c r="BM14" s="262">
        <v>0</v>
      </c>
      <c r="BN14" s="262">
        <v>0</v>
      </c>
      <c r="BO14" s="262">
        <v>0</v>
      </c>
      <c r="BP14" s="262">
        <v>0</v>
      </c>
      <c r="BQ14" s="262">
        <v>0</v>
      </c>
      <c r="BR14" s="262">
        <v>0</v>
      </c>
      <c r="BS14" s="262">
        <f t="shared" si="1"/>
        <v>0.3442559516642954</v>
      </c>
      <c r="BT14" s="262" t="s">
        <v>897</v>
      </c>
      <c r="BU14" s="262" t="s">
        <v>897</v>
      </c>
      <c r="BV14" s="262" t="s">
        <v>985</v>
      </c>
      <c r="BW14" s="262">
        <v>1775</v>
      </c>
    </row>
    <row r="15" spans="2:90" s="10" customFormat="1" x14ac:dyDescent="0.3">
      <c r="B15" s="267" t="s">
        <v>977</v>
      </c>
      <c r="C15" s="261" t="s">
        <v>972</v>
      </c>
      <c r="D15" s="262" t="s">
        <v>80</v>
      </c>
      <c r="E15" s="95" t="s">
        <v>983</v>
      </c>
      <c r="F15" s="262"/>
      <c r="G15" s="262">
        <v>0.16847414515311188</v>
      </c>
      <c r="H15" s="262">
        <v>2.0444729556122511E-3</v>
      </c>
      <c r="I15" s="262">
        <v>0</v>
      </c>
      <c r="J15" s="262">
        <v>2.5591228302750003E-2</v>
      </c>
      <c r="K15" s="262">
        <v>0</v>
      </c>
      <c r="L15" s="262">
        <v>0</v>
      </c>
      <c r="M15" s="262">
        <v>2.3090267354981251E-3</v>
      </c>
      <c r="N15" s="262">
        <v>0</v>
      </c>
      <c r="O15" s="262">
        <v>0.16847414515311188</v>
      </c>
      <c r="P15" s="262">
        <v>6.4559689581937502E-2</v>
      </c>
      <c r="Q15" s="262">
        <v>0</v>
      </c>
      <c r="R15" s="262">
        <v>2.373004806255E-2</v>
      </c>
      <c r="S15" s="262">
        <v>1.4540470626562501E-2</v>
      </c>
      <c r="T15" s="262">
        <v>1.0701786381149998E-2</v>
      </c>
      <c r="U15" s="262">
        <v>1.0701786381149998E-2</v>
      </c>
      <c r="V15" s="262">
        <v>1.0701786381149998E-2</v>
      </c>
      <c r="W15" s="262">
        <v>1.0701786381149998E-2</v>
      </c>
      <c r="X15" s="262">
        <v>0</v>
      </c>
      <c r="Y15" s="262">
        <v>0</v>
      </c>
      <c r="Z15" s="262">
        <v>0</v>
      </c>
      <c r="AA15" s="262">
        <v>0</v>
      </c>
      <c r="AB15" s="262">
        <v>0</v>
      </c>
      <c r="AC15" s="262">
        <v>0</v>
      </c>
      <c r="AD15" s="262">
        <v>0</v>
      </c>
      <c r="AE15" s="262">
        <v>0</v>
      </c>
      <c r="AF15" s="262">
        <v>0</v>
      </c>
      <c r="AG15" s="262">
        <f t="shared" ref="AG15:AG20" si="2">SUM(I15:AE15)</f>
        <v>0.34201175398701</v>
      </c>
      <c r="AH15" s="263" t="s">
        <v>961</v>
      </c>
      <c r="AI15" s="262" t="s">
        <v>984</v>
      </c>
      <c r="AJ15" s="264"/>
      <c r="AK15" s="265" t="s">
        <v>951</v>
      </c>
      <c r="AL15" s="265"/>
      <c r="AM15" s="265"/>
      <c r="AN15" s="266"/>
      <c r="AO15" s="265" t="s">
        <v>951</v>
      </c>
      <c r="AP15" s="265"/>
      <c r="AQ15" s="265"/>
      <c r="AR15" s="266"/>
      <c r="AS15" s="262">
        <v>0.16847414515311188</v>
      </c>
      <c r="AT15" s="262">
        <v>2.0444729556122511E-3</v>
      </c>
      <c r="AU15" s="262">
        <v>0</v>
      </c>
      <c r="AV15" s="262">
        <v>2.5591228302750003E-2</v>
      </c>
      <c r="AW15" s="262">
        <v>0</v>
      </c>
      <c r="AX15" s="262">
        <v>0</v>
      </c>
      <c r="AY15" s="262">
        <v>2.3090267354981251E-3</v>
      </c>
      <c r="AZ15" s="262">
        <v>0</v>
      </c>
      <c r="BA15" s="262">
        <v>0.16847414515311188</v>
      </c>
      <c r="BB15" s="262">
        <v>6.4559689581937502E-2</v>
      </c>
      <c r="BC15" s="262">
        <v>0</v>
      </c>
      <c r="BD15" s="262">
        <v>2.373004806255E-2</v>
      </c>
      <c r="BE15" s="262">
        <v>1.4540470626562501E-2</v>
      </c>
      <c r="BF15" s="262">
        <v>1.0701786381149998E-2</v>
      </c>
      <c r="BG15" s="262">
        <v>1.0701786381149998E-2</v>
      </c>
      <c r="BH15" s="262">
        <v>1.0701786381149998E-2</v>
      </c>
      <c r="BI15" s="262">
        <v>1.0701786381149998E-2</v>
      </c>
      <c r="BJ15" s="262">
        <v>0</v>
      </c>
      <c r="BK15" s="262">
        <v>0</v>
      </c>
      <c r="BL15" s="262">
        <v>0</v>
      </c>
      <c r="BM15" s="262">
        <v>0</v>
      </c>
      <c r="BN15" s="262">
        <v>0</v>
      </c>
      <c r="BO15" s="262">
        <v>0</v>
      </c>
      <c r="BP15" s="262">
        <v>0</v>
      </c>
      <c r="BQ15" s="262">
        <v>0</v>
      </c>
      <c r="BR15" s="262">
        <v>0</v>
      </c>
      <c r="BS15" s="262">
        <f t="shared" si="1"/>
        <v>0.34201175398701</v>
      </c>
      <c r="BT15" s="262" t="s">
        <v>897</v>
      </c>
      <c r="BU15" s="262" t="s">
        <v>897</v>
      </c>
      <c r="BV15" s="262" t="s">
        <v>985</v>
      </c>
      <c r="BW15" s="262">
        <v>1775</v>
      </c>
    </row>
    <row r="16" spans="2:90" s="10" customFormat="1" x14ac:dyDescent="0.3">
      <c r="B16" s="260" t="s">
        <v>978</v>
      </c>
      <c r="C16" s="261" t="s">
        <v>972</v>
      </c>
      <c r="D16" s="262" t="s">
        <v>80</v>
      </c>
      <c r="E16" s="95" t="s">
        <v>983</v>
      </c>
      <c r="F16" s="262"/>
      <c r="G16" s="262">
        <v>0.16826870080910072</v>
      </c>
      <c r="H16" s="262">
        <v>2.0419798406904775E-3</v>
      </c>
      <c r="I16" s="262">
        <v>0</v>
      </c>
      <c r="J16" s="262">
        <v>2.5560021300000003E-2</v>
      </c>
      <c r="K16" s="262">
        <v>0</v>
      </c>
      <c r="L16" s="262">
        <v>0</v>
      </c>
      <c r="M16" s="262">
        <v>2.3062110127500001E-3</v>
      </c>
      <c r="N16" s="262">
        <v>0</v>
      </c>
      <c r="O16" s="262">
        <v>0.16826870080910072</v>
      </c>
      <c r="P16" s="262">
        <v>6.4480962825000002E-2</v>
      </c>
      <c r="Q16" s="262">
        <v>0</v>
      </c>
      <c r="R16" s="262">
        <v>2.370111066E-2</v>
      </c>
      <c r="S16" s="262">
        <v>1.4522739375000001E-2</v>
      </c>
      <c r="T16" s="262">
        <v>1.0688736179999998E-2</v>
      </c>
      <c r="U16" s="262">
        <v>1.0688736179999998E-2</v>
      </c>
      <c r="V16" s="262">
        <v>1.0688736179999998E-2</v>
      </c>
      <c r="W16" s="262">
        <v>1.0688736179999998E-2</v>
      </c>
      <c r="X16" s="262">
        <v>0</v>
      </c>
      <c r="Y16" s="262">
        <v>0</v>
      </c>
      <c r="Z16" s="262">
        <v>0</v>
      </c>
      <c r="AA16" s="262">
        <v>0</v>
      </c>
      <c r="AB16" s="262">
        <v>0</v>
      </c>
      <c r="AC16" s="262">
        <v>0</v>
      </c>
      <c r="AD16" s="262">
        <v>0</v>
      </c>
      <c r="AE16" s="262">
        <v>0</v>
      </c>
      <c r="AF16" s="262">
        <v>0</v>
      </c>
      <c r="AG16" s="262">
        <f t="shared" si="2"/>
        <v>0.34159469070185072</v>
      </c>
      <c r="AH16" s="263" t="s">
        <v>961</v>
      </c>
      <c r="AI16" s="262" t="s">
        <v>984</v>
      </c>
      <c r="AJ16" s="264"/>
      <c r="AK16" s="265" t="s">
        <v>951</v>
      </c>
      <c r="AL16" s="265"/>
      <c r="AM16" s="265"/>
      <c r="AN16" s="266"/>
      <c r="AO16" s="265" t="s">
        <v>951</v>
      </c>
      <c r="AP16" s="265"/>
      <c r="AQ16" s="265"/>
      <c r="AR16" s="266"/>
      <c r="AS16" s="262">
        <v>0.16826870080910072</v>
      </c>
      <c r="AT16" s="262">
        <v>2.0419798406904775E-3</v>
      </c>
      <c r="AU16" s="262">
        <v>0</v>
      </c>
      <c r="AV16" s="262">
        <v>2.5560021300000003E-2</v>
      </c>
      <c r="AW16" s="262">
        <v>0</v>
      </c>
      <c r="AX16" s="262">
        <v>0</v>
      </c>
      <c r="AY16" s="262">
        <v>2.3062110127500001E-3</v>
      </c>
      <c r="AZ16" s="262">
        <v>0</v>
      </c>
      <c r="BA16" s="262">
        <v>0.16826870080910072</v>
      </c>
      <c r="BB16" s="262">
        <v>6.4480962825000002E-2</v>
      </c>
      <c r="BC16" s="262">
        <v>0</v>
      </c>
      <c r="BD16" s="262">
        <v>2.370111066E-2</v>
      </c>
      <c r="BE16" s="262">
        <v>1.4522739375000001E-2</v>
      </c>
      <c r="BF16" s="262">
        <v>1.0688736179999998E-2</v>
      </c>
      <c r="BG16" s="262">
        <v>1.0688736179999998E-2</v>
      </c>
      <c r="BH16" s="262">
        <v>1.0688736179999998E-2</v>
      </c>
      <c r="BI16" s="262">
        <v>1.0688736179999998E-2</v>
      </c>
      <c r="BJ16" s="262">
        <v>0</v>
      </c>
      <c r="BK16" s="262">
        <v>0</v>
      </c>
      <c r="BL16" s="262">
        <v>0</v>
      </c>
      <c r="BM16" s="262">
        <v>0</v>
      </c>
      <c r="BN16" s="262">
        <v>0</v>
      </c>
      <c r="BO16" s="262">
        <v>0</v>
      </c>
      <c r="BP16" s="262">
        <v>0</v>
      </c>
      <c r="BQ16" s="262">
        <v>0</v>
      </c>
      <c r="BR16" s="262">
        <v>0</v>
      </c>
      <c r="BS16" s="262">
        <f t="shared" si="1"/>
        <v>0.34159469070185072</v>
      </c>
      <c r="BT16" s="262" t="s">
        <v>897</v>
      </c>
      <c r="BU16" s="262" t="s">
        <v>897</v>
      </c>
      <c r="BV16" s="262" t="s">
        <v>985</v>
      </c>
      <c r="BW16" s="262">
        <v>1775</v>
      </c>
    </row>
    <row r="17" spans="2:75" s="10" customFormat="1" x14ac:dyDescent="0.3">
      <c r="B17" s="260" t="s">
        <v>979</v>
      </c>
      <c r="C17" s="261" t="s">
        <v>972</v>
      </c>
      <c r="D17" s="262" t="s">
        <v>80</v>
      </c>
      <c r="E17" s="95" t="s">
        <v>983</v>
      </c>
      <c r="F17" s="262"/>
      <c r="G17" s="262">
        <v>0.16513812032893141</v>
      </c>
      <c r="H17" s="262">
        <v>2.0039895180729802E-3</v>
      </c>
      <c r="I17" s="262">
        <v>0</v>
      </c>
      <c r="J17" s="262">
        <v>2.5084486020000001E-2</v>
      </c>
      <c r="K17" s="262">
        <v>0</v>
      </c>
      <c r="L17" s="262">
        <v>0</v>
      </c>
      <c r="M17" s="262">
        <v>2.2633047613499998E-3</v>
      </c>
      <c r="N17" s="262">
        <v>0</v>
      </c>
      <c r="O17" s="262">
        <v>0.16513812032893141</v>
      </c>
      <c r="P17" s="262">
        <v>6.3281317005000004E-2</v>
      </c>
      <c r="Q17" s="262">
        <v>0</v>
      </c>
      <c r="R17" s="262">
        <v>2.3260159764000001E-2</v>
      </c>
      <c r="S17" s="262">
        <v>1.4252548875000002E-2</v>
      </c>
      <c r="T17" s="262">
        <v>1.0489875971999999E-2</v>
      </c>
      <c r="U17" s="262">
        <v>1.0489875971999999E-2</v>
      </c>
      <c r="V17" s="262">
        <v>1.0489875971999999E-2</v>
      </c>
      <c r="W17" s="262">
        <v>1.0489875971999999E-2</v>
      </c>
      <c r="X17" s="262">
        <v>0</v>
      </c>
      <c r="Y17" s="262">
        <v>0</v>
      </c>
      <c r="Z17" s="262">
        <v>0</v>
      </c>
      <c r="AA17" s="262">
        <v>0</v>
      </c>
      <c r="AB17" s="262">
        <v>0</v>
      </c>
      <c r="AC17" s="262">
        <v>0</v>
      </c>
      <c r="AD17" s="262">
        <v>0</v>
      </c>
      <c r="AE17" s="262">
        <v>0</v>
      </c>
      <c r="AF17" s="262">
        <v>0</v>
      </c>
      <c r="AG17" s="262">
        <f t="shared" si="2"/>
        <v>0.33523944064228145</v>
      </c>
      <c r="AH17" s="263" t="s">
        <v>961</v>
      </c>
      <c r="AI17" s="262" t="s">
        <v>984</v>
      </c>
      <c r="AJ17" s="264"/>
      <c r="AK17" s="265" t="s">
        <v>951</v>
      </c>
      <c r="AL17" s="265"/>
      <c r="AM17" s="265"/>
      <c r="AN17" s="266"/>
      <c r="AO17" s="265" t="s">
        <v>951</v>
      </c>
      <c r="AP17" s="265"/>
      <c r="AQ17" s="265"/>
      <c r="AR17" s="266"/>
      <c r="AS17" s="262">
        <v>0.16513812032893141</v>
      </c>
      <c r="AT17" s="262">
        <v>2.0039895180729802E-3</v>
      </c>
      <c r="AU17" s="262">
        <v>0</v>
      </c>
      <c r="AV17" s="262">
        <v>2.5084486020000001E-2</v>
      </c>
      <c r="AW17" s="262">
        <v>0</v>
      </c>
      <c r="AX17" s="262">
        <v>0</v>
      </c>
      <c r="AY17" s="262">
        <v>2.2633047613499998E-3</v>
      </c>
      <c r="AZ17" s="262">
        <v>0</v>
      </c>
      <c r="BA17" s="262">
        <v>0.16513812032893141</v>
      </c>
      <c r="BB17" s="262">
        <v>6.3281317005000004E-2</v>
      </c>
      <c r="BC17" s="262">
        <v>0</v>
      </c>
      <c r="BD17" s="262">
        <v>2.3260159764000001E-2</v>
      </c>
      <c r="BE17" s="262">
        <v>1.4252548875000002E-2</v>
      </c>
      <c r="BF17" s="262">
        <v>1.0489875971999999E-2</v>
      </c>
      <c r="BG17" s="262">
        <v>1.0489875971999999E-2</v>
      </c>
      <c r="BH17" s="262">
        <v>1.0489875971999999E-2</v>
      </c>
      <c r="BI17" s="262">
        <v>1.0489875971999999E-2</v>
      </c>
      <c r="BJ17" s="262">
        <v>0</v>
      </c>
      <c r="BK17" s="262">
        <v>0</v>
      </c>
      <c r="BL17" s="262">
        <v>0</v>
      </c>
      <c r="BM17" s="262">
        <v>0</v>
      </c>
      <c r="BN17" s="262">
        <v>0</v>
      </c>
      <c r="BO17" s="262">
        <v>0</v>
      </c>
      <c r="BP17" s="262">
        <v>0</v>
      </c>
      <c r="BQ17" s="262">
        <v>0</v>
      </c>
      <c r="BR17" s="262">
        <v>0</v>
      </c>
      <c r="BS17" s="262">
        <f t="shared" si="1"/>
        <v>0.33523944064228145</v>
      </c>
      <c r="BT17" s="262" t="s">
        <v>897</v>
      </c>
      <c r="BU17" s="262" t="s">
        <v>897</v>
      </c>
      <c r="BV17" s="262" t="s">
        <v>985</v>
      </c>
      <c r="BW17" s="262">
        <v>1775</v>
      </c>
    </row>
    <row r="18" spans="2:75" s="10" customFormat="1" x14ac:dyDescent="0.3">
      <c r="B18" s="260" t="s">
        <v>980</v>
      </c>
      <c r="C18" s="261" t="s">
        <v>972</v>
      </c>
      <c r="D18" s="262" t="s">
        <v>80</v>
      </c>
      <c r="E18" s="95" t="s">
        <v>983</v>
      </c>
      <c r="F18" s="262"/>
      <c r="G18" s="262">
        <v>0.16952093300116849</v>
      </c>
      <c r="H18" s="262">
        <v>2.0571759697374766E-3</v>
      </c>
      <c r="I18" s="262">
        <v>0</v>
      </c>
      <c r="J18" s="262">
        <v>2.5750235412E-2</v>
      </c>
      <c r="K18" s="262">
        <v>0</v>
      </c>
      <c r="L18" s="262">
        <v>0</v>
      </c>
      <c r="M18" s="262">
        <v>2.3233735133100001E-3</v>
      </c>
      <c r="N18" s="262">
        <v>0</v>
      </c>
      <c r="O18" s="262">
        <v>0.16952093300116849</v>
      </c>
      <c r="P18" s="262">
        <v>6.4960821153000017E-2</v>
      </c>
      <c r="Q18" s="262">
        <v>0</v>
      </c>
      <c r="R18" s="262">
        <v>2.3877491018400001E-2</v>
      </c>
      <c r="S18" s="262">
        <v>1.4630815575000001E-2</v>
      </c>
      <c r="T18" s="262">
        <v>1.07682802632E-2</v>
      </c>
      <c r="U18" s="262">
        <v>1.07682802632E-2</v>
      </c>
      <c r="V18" s="262">
        <v>1.07682802632E-2</v>
      </c>
      <c r="W18" s="262">
        <v>1.07682802632E-2</v>
      </c>
      <c r="X18" s="262">
        <v>0</v>
      </c>
      <c r="Y18" s="262">
        <v>0</v>
      </c>
      <c r="Z18" s="262">
        <v>0</v>
      </c>
      <c r="AA18" s="262">
        <v>0</v>
      </c>
      <c r="AB18" s="262">
        <v>0</v>
      </c>
      <c r="AC18" s="262">
        <v>0</v>
      </c>
      <c r="AD18" s="262">
        <v>0</v>
      </c>
      <c r="AE18" s="262">
        <v>0</v>
      </c>
      <c r="AF18" s="262">
        <v>0</v>
      </c>
      <c r="AG18" s="262">
        <f t="shared" si="2"/>
        <v>0.34413679072567843</v>
      </c>
      <c r="AH18" s="263" t="s">
        <v>961</v>
      </c>
      <c r="AI18" s="262" t="s">
        <v>984</v>
      </c>
      <c r="AJ18" s="264"/>
      <c r="AK18" s="265" t="s">
        <v>951</v>
      </c>
      <c r="AL18" s="265"/>
      <c r="AM18" s="265"/>
      <c r="AN18" s="266"/>
      <c r="AO18" s="265" t="s">
        <v>951</v>
      </c>
      <c r="AP18" s="265"/>
      <c r="AQ18" s="265"/>
      <c r="AR18" s="266"/>
      <c r="AS18" s="262">
        <v>0.16952093300116849</v>
      </c>
      <c r="AT18" s="262">
        <v>2.0571759697374766E-3</v>
      </c>
      <c r="AU18" s="262">
        <v>0</v>
      </c>
      <c r="AV18" s="262">
        <v>2.5750235412E-2</v>
      </c>
      <c r="AW18" s="262">
        <v>0</v>
      </c>
      <c r="AX18" s="262">
        <v>0</v>
      </c>
      <c r="AY18" s="262">
        <v>2.3233735133100001E-3</v>
      </c>
      <c r="AZ18" s="262">
        <v>0</v>
      </c>
      <c r="BA18" s="262">
        <v>0.16952093300116849</v>
      </c>
      <c r="BB18" s="262">
        <v>6.4960821153000017E-2</v>
      </c>
      <c r="BC18" s="262">
        <v>0</v>
      </c>
      <c r="BD18" s="262">
        <v>2.3877491018400001E-2</v>
      </c>
      <c r="BE18" s="262">
        <v>1.4630815575000001E-2</v>
      </c>
      <c r="BF18" s="262">
        <v>1.07682802632E-2</v>
      </c>
      <c r="BG18" s="262">
        <v>1.07682802632E-2</v>
      </c>
      <c r="BH18" s="262">
        <v>1.07682802632E-2</v>
      </c>
      <c r="BI18" s="262">
        <v>1.07682802632E-2</v>
      </c>
      <c r="BJ18" s="262">
        <v>0</v>
      </c>
      <c r="BK18" s="262">
        <v>0</v>
      </c>
      <c r="BL18" s="262">
        <v>0</v>
      </c>
      <c r="BM18" s="262">
        <v>0</v>
      </c>
      <c r="BN18" s="262">
        <v>0</v>
      </c>
      <c r="BO18" s="262">
        <v>0</v>
      </c>
      <c r="BP18" s="262">
        <v>0</v>
      </c>
      <c r="BQ18" s="262">
        <v>0</v>
      </c>
      <c r="BR18" s="262">
        <v>0</v>
      </c>
      <c r="BS18" s="262">
        <f t="shared" si="1"/>
        <v>0.34413679072567843</v>
      </c>
      <c r="BT18" s="262" t="s">
        <v>897</v>
      </c>
      <c r="BU18" s="262" t="s">
        <v>897</v>
      </c>
      <c r="BV18" s="262" t="s">
        <v>985</v>
      </c>
      <c r="BW18" s="262">
        <v>1775</v>
      </c>
    </row>
    <row r="19" spans="2:75" s="10" customFormat="1" x14ac:dyDescent="0.3">
      <c r="B19" s="260" t="s">
        <v>981</v>
      </c>
      <c r="C19" s="261" t="s">
        <v>972</v>
      </c>
      <c r="D19" s="262" t="s">
        <v>80</v>
      </c>
      <c r="E19" s="95" t="s">
        <v>983</v>
      </c>
      <c r="F19" s="262"/>
      <c r="G19" s="262">
        <v>0.16957376154677134</v>
      </c>
      <c r="H19" s="262">
        <v>2.0578170564316467E-3</v>
      </c>
      <c r="I19" s="262">
        <v>0</v>
      </c>
      <c r="J19" s="262">
        <v>2.5758260069849999E-2</v>
      </c>
      <c r="K19" s="262">
        <v>0</v>
      </c>
      <c r="L19" s="262">
        <v>0</v>
      </c>
      <c r="M19" s="262">
        <v>2.3240975563023751E-3</v>
      </c>
      <c r="N19" s="262">
        <v>0</v>
      </c>
      <c r="O19" s="262">
        <v>0.16957376154677134</v>
      </c>
      <c r="P19" s="262">
        <v>6.4981065176212521E-2</v>
      </c>
      <c r="Q19" s="262">
        <v>0</v>
      </c>
      <c r="R19" s="262">
        <v>2.3884932064769999E-2</v>
      </c>
      <c r="S19" s="262">
        <v>1.4635375039687504E-2</v>
      </c>
      <c r="T19" s="262">
        <v>1.077163602921E-2</v>
      </c>
      <c r="U19" s="262">
        <v>1.077163602921E-2</v>
      </c>
      <c r="V19" s="262">
        <v>1.077163602921E-2</v>
      </c>
      <c r="W19" s="262">
        <v>1.077163602921E-2</v>
      </c>
      <c r="X19" s="262">
        <v>0</v>
      </c>
      <c r="Y19" s="262">
        <v>0</v>
      </c>
      <c r="Z19" s="262">
        <v>0</v>
      </c>
      <c r="AA19" s="262">
        <v>0</v>
      </c>
      <c r="AB19" s="262">
        <v>0</v>
      </c>
      <c r="AC19" s="262">
        <v>0</v>
      </c>
      <c r="AD19" s="262">
        <v>0</v>
      </c>
      <c r="AE19" s="262">
        <v>0</v>
      </c>
      <c r="AF19" s="262">
        <v>0</v>
      </c>
      <c r="AG19" s="262">
        <f t="shared" si="2"/>
        <v>0.3442440355704337</v>
      </c>
      <c r="AH19" s="263" t="s">
        <v>961</v>
      </c>
      <c r="AI19" s="262" t="s">
        <v>984</v>
      </c>
      <c r="AJ19" s="264"/>
      <c r="AK19" s="265" t="s">
        <v>951</v>
      </c>
      <c r="AL19" s="265"/>
      <c r="AM19" s="265"/>
      <c r="AN19" s="266"/>
      <c r="AO19" s="265" t="s">
        <v>951</v>
      </c>
      <c r="AP19" s="265"/>
      <c r="AQ19" s="265"/>
      <c r="AR19" s="266"/>
      <c r="AS19" s="262">
        <v>0.16957376154677134</v>
      </c>
      <c r="AT19" s="262">
        <v>2.0578170564316467E-3</v>
      </c>
      <c r="AU19" s="262">
        <v>0</v>
      </c>
      <c r="AV19" s="262">
        <v>2.5758260069849999E-2</v>
      </c>
      <c r="AW19" s="262">
        <v>0</v>
      </c>
      <c r="AX19" s="262">
        <v>0</v>
      </c>
      <c r="AY19" s="262">
        <v>2.3240975563023751E-3</v>
      </c>
      <c r="AZ19" s="262">
        <v>0</v>
      </c>
      <c r="BA19" s="262">
        <v>0.16957376154677134</v>
      </c>
      <c r="BB19" s="262">
        <v>6.4981065176212521E-2</v>
      </c>
      <c r="BC19" s="262">
        <v>0</v>
      </c>
      <c r="BD19" s="262">
        <v>2.3884932064769999E-2</v>
      </c>
      <c r="BE19" s="262">
        <v>1.4635375039687504E-2</v>
      </c>
      <c r="BF19" s="262">
        <v>1.077163602921E-2</v>
      </c>
      <c r="BG19" s="262">
        <v>1.077163602921E-2</v>
      </c>
      <c r="BH19" s="262">
        <v>1.077163602921E-2</v>
      </c>
      <c r="BI19" s="262">
        <v>1.077163602921E-2</v>
      </c>
      <c r="BJ19" s="262">
        <v>0</v>
      </c>
      <c r="BK19" s="262">
        <v>0</v>
      </c>
      <c r="BL19" s="262">
        <v>0</v>
      </c>
      <c r="BM19" s="262">
        <v>0</v>
      </c>
      <c r="BN19" s="262">
        <v>0</v>
      </c>
      <c r="BO19" s="262">
        <v>0</v>
      </c>
      <c r="BP19" s="262">
        <v>0</v>
      </c>
      <c r="BQ19" s="262">
        <v>0</v>
      </c>
      <c r="BR19" s="262">
        <v>0</v>
      </c>
      <c r="BS19" s="262">
        <f t="shared" si="1"/>
        <v>0.3442440355704337</v>
      </c>
      <c r="BT19" s="262" t="s">
        <v>897</v>
      </c>
      <c r="BU19" s="262" t="s">
        <v>897</v>
      </c>
      <c r="BV19" s="262" t="s">
        <v>985</v>
      </c>
      <c r="BW19" s="262">
        <v>1775</v>
      </c>
    </row>
    <row r="20" spans="2:75" s="10" customFormat="1" x14ac:dyDescent="0.3">
      <c r="B20" s="260" t="s">
        <v>982</v>
      </c>
      <c r="C20" s="261" t="s">
        <v>972</v>
      </c>
      <c r="D20" s="262" t="s">
        <v>80</v>
      </c>
      <c r="E20" s="95" t="s">
        <v>983</v>
      </c>
      <c r="F20" s="262"/>
      <c r="G20" s="262">
        <v>0.16918830882515049</v>
      </c>
      <c r="H20" s="262">
        <v>2.0531394979593671E-3</v>
      </c>
      <c r="I20" s="262">
        <v>0</v>
      </c>
      <c r="J20" s="262">
        <v>2.5699709788499999E-2</v>
      </c>
      <c r="K20" s="262">
        <v>0</v>
      </c>
      <c r="L20" s="262">
        <v>0</v>
      </c>
      <c r="M20" s="262">
        <v>2.3188147240987503E-3</v>
      </c>
      <c r="N20" s="262">
        <v>0</v>
      </c>
      <c r="O20" s="262">
        <v>0.50756492647545148</v>
      </c>
      <c r="P20" s="262">
        <v>6.4833358784625011E-2</v>
      </c>
      <c r="Q20" s="262">
        <v>0</v>
      </c>
      <c r="R20" s="262">
        <v>2.3830639985700001E-2</v>
      </c>
      <c r="S20" s="262">
        <v>1.4602107834375003E-2</v>
      </c>
      <c r="T20" s="262">
        <v>1.0747151366099999E-2</v>
      </c>
      <c r="U20" s="262">
        <v>1.0747151366099999E-2</v>
      </c>
      <c r="V20" s="262">
        <v>1.0747151366099999E-2</v>
      </c>
      <c r="W20" s="262">
        <v>1.0747151366099999E-2</v>
      </c>
      <c r="X20" s="262">
        <v>0</v>
      </c>
      <c r="Y20" s="262">
        <v>0</v>
      </c>
      <c r="Z20" s="262">
        <v>0</v>
      </c>
      <c r="AA20" s="262">
        <v>0</v>
      </c>
      <c r="AB20" s="262">
        <v>0</v>
      </c>
      <c r="AC20" s="262">
        <v>0</v>
      </c>
      <c r="AD20" s="262">
        <v>0</v>
      </c>
      <c r="AE20" s="262">
        <v>0</v>
      </c>
      <c r="AF20" s="262">
        <v>0</v>
      </c>
      <c r="AG20" s="262">
        <f t="shared" si="2"/>
        <v>0.6818381630571505</v>
      </c>
      <c r="AH20" s="263" t="s">
        <v>961</v>
      </c>
      <c r="AI20" s="262" t="s">
        <v>984</v>
      </c>
      <c r="AJ20" s="264"/>
      <c r="AK20" s="265" t="s">
        <v>951</v>
      </c>
      <c r="AL20" s="265"/>
      <c r="AM20" s="265"/>
      <c r="AN20" s="266"/>
      <c r="AO20" s="265" t="s">
        <v>951</v>
      </c>
      <c r="AP20" s="265"/>
      <c r="AQ20" s="265"/>
      <c r="AR20" s="266"/>
      <c r="AS20" s="262">
        <v>0.16918830882515049</v>
      </c>
      <c r="AT20" s="262">
        <v>2.0531394979593671E-3</v>
      </c>
      <c r="AU20" s="262">
        <v>0</v>
      </c>
      <c r="AV20" s="262">
        <v>2.5699709788499999E-2</v>
      </c>
      <c r="AW20" s="262">
        <v>0</v>
      </c>
      <c r="AX20" s="262">
        <v>0</v>
      </c>
      <c r="AY20" s="262">
        <v>2.3188147240987503E-3</v>
      </c>
      <c r="AZ20" s="262">
        <v>0</v>
      </c>
      <c r="BA20" s="262">
        <v>0.50756492647545148</v>
      </c>
      <c r="BB20" s="262">
        <v>6.4833358784625011E-2</v>
      </c>
      <c r="BC20" s="262">
        <v>0</v>
      </c>
      <c r="BD20" s="262">
        <v>2.3830639985700001E-2</v>
      </c>
      <c r="BE20" s="262">
        <v>1.4602107834375003E-2</v>
      </c>
      <c r="BF20" s="262">
        <v>1.0747151366099999E-2</v>
      </c>
      <c r="BG20" s="262">
        <v>1.0747151366099999E-2</v>
      </c>
      <c r="BH20" s="262">
        <v>1.0747151366099999E-2</v>
      </c>
      <c r="BI20" s="262">
        <v>1.0747151366099999E-2</v>
      </c>
      <c r="BJ20" s="262">
        <v>0</v>
      </c>
      <c r="BK20" s="262">
        <v>0</v>
      </c>
      <c r="BL20" s="262">
        <v>0</v>
      </c>
      <c r="BM20" s="262">
        <v>0</v>
      </c>
      <c r="BN20" s="262">
        <v>0</v>
      </c>
      <c r="BO20" s="262">
        <v>0</v>
      </c>
      <c r="BP20" s="262">
        <v>0</v>
      </c>
      <c r="BQ20" s="262">
        <v>0</v>
      </c>
      <c r="BR20" s="262">
        <v>0</v>
      </c>
      <c r="BS20" s="262">
        <f t="shared" si="1"/>
        <v>0.6818381630571505</v>
      </c>
      <c r="BT20" s="262" t="s">
        <v>897</v>
      </c>
      <c r="BU20" s="262" t="s">
        <v>897</v>
      </c>
      <c r="BV20" s="262" t="s">
        <v>985</v>
      </c>
      <c r="BW20" s="262">
        <v>1775</v>
      </c>
    </row>
    <row r="21" spans="2:75" s="10" customFormat="1" x14ac:dyDescent="0.3">
      <c r="B21" s="262"/>
      <c r="C21" s="261"/>
      <c r="D21" s="262"/>
      <c r="E21" s="95"/>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3"/>
      <c r="AI21" s="262"/>
      <c r="AJ21" s="264"/>
      <c r="AK21" s="265"/>
      <c r="AL21" s="265"/>
      <c r="AM21" s="265"/>
      <c r="AN21" s="266"/>
      <c r="AO21" s="265"/>
      <c r="AP21" s="265"/>
      <c r="AQ21" s="265"/>
      <c r="AR21" s="266"/>
      <c r="AS21" s="262"/>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row>
    <row r="22" spans="2:75" s="10" customFormat="1" x14ac:dyDescent="0.3">
      <c r="B22" s="262"/>
      <c r="C22" s="261"/>
      <c r="D22" s="262"/>
      <c r="E22" s="95"/>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3"/>
      <c r="AI22" s="262"/>
      <c r="AJ22" s="264"/>
      <c r="AK22" s="265"/>
      <c r="AL22" s="265"/>
      <c r="AM22" s="265"/>
      <c r="AN22" s="266"/>
      <c r="AO22" s="265"/>
      <c r="AP22" s="265"/>
      <c r="AQ22" s="265"/>
      <c r="AR22" s="266"/>
      <c r="AS22" s="262"/>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row>
    <row r="23" spans="2:75" s="10" customFormat="1" x14ac:dyDescent="0.3">
      <c r="B23" s="262"/>
      <c r="C23" s="261"/>
      <c r="D23" s="262" t="s">
        <v>80</v>
      </c>
      <c r="E23" s="95"/>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3"/>
      <c r="AI23" s="262"/>
      <c r="AJ23" s="264"/>
      <c r="AK23" s="265"/>
      <c r="AL23" s="265"/>
      <c r="AM23" s="265"/>
      <c r="AN23" s="266"/>
      <c r="AO23" s="265"/>
      <c r="AP23" s="265"/>
      <c r="AQ23" s="265"/>
      <c r="AR23" s="266"/>
      <c r="AS23" s="268"/>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row>
    <row r="24" spans="2:75" s="10" customFormat="1" x14ac:dyDescent="0.3">
      <c r="B24" s="262"/>
      <c r="C24" s="261"/>
      <c r="D24" s="262" t="s">
        <v>80</v>
      </c>
      <c r="E24" s="95"/>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3"/>
      <c r="AI24" s="262"/>
      <c r="AJ24" s="264"/>
      <c r="AK24" s="265"/>
      <c r="AL24" s="265"/>
      <c r="AM24" s="265"/>
      <c r="AN24" s="266"/>
      <c r="AO24" s="265"/>
      <c r="AP24" s="265"/>
      <c r="AQ24" s="265"/>
      <c r="AR24" s="266"/>
      <c r="AS24" s="268"/>
      <c r="AT24" s="262"/>
      <c r="AU24" s="262"/>
      <c r="AV24" s="262"/>
      <c r="AW24" s="262"/>
      <c r="AX24" s="262"/>
      <c r="AY24" s="262"/>
      <c r="AZ24" s="262"/>
      <c r="BA24" s="262"/>
      <c r="BB24" s="262"/>
      <c r="BC24" s="262"/>
      <c r="BD24" s="262"/>
      <c r="BE24" s="262"/>
      <c r="BF24" s="262"/>
      <c r="BG24" s="262"/>
      <c r="BH24" s="262"/>
      <c r="BI24" s="262"/>
      <c r="BJ24" s="262"/>
      <c r="BK24" s="262"/>
      <c r="BL24" s="262"/>
      <c r="BM24" s="262"/>
      <c r="BN24" s="262"/>
      <c r="BO24" s="262"/>
      <c r="BP24" s="262"/>
      <c r="BQ24" s="262"/>
      <c r="BR24" s="262"/>
      <c r="BS24" s="262"/>
      <c r="BT24" s="262"/>
      <c r="BU24" s="262"/>
      <c r="BV24" s="262"/>
      <c r="BW24" s="262"/>
    </row>
    <row r="25" spans="2:75" s="10" customFormat="1" x14ac:dyDescent="0.3">
      <c r="B25" s="262"/>
      <c r="C25" s="261"/>
      <c r="D25" s="262" t="s">
        <v>80</v>
      </c>
      <c r="E25" s="95"/>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3"/>
      <c r="AI25" s="262"/>
      <c r="AJ25" s="264"/>
      <c r="AK25" s="265"/>
      <c r="AL25" s="265"/>
      <c r="AM25" s="265"/>
      <c r="AN25" s="266"/>
      <c r="AO25" s="265"/>
      <c r="AP25" s="265"/>
      <c r="AQ25" s="265"/>
      <c r="AR25" s="266"/>
      <c r="AS25" s="268"/>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row>
    <row r="26" spans="2:75" s="10" customFormat="1" x14ac:dyDescent="0.3">
      <c r="B26" s="262"/>
      <c r="C26" s="261"/>
      <c r="D26" s="262" t="s">
        <v>80</v>
      </c>
      <c r="E26" s="95"/>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3"/>
      <c r="AI26" s="262"/>
      <c r="AJ26" s="264"/>
      <c r="AK26" s="265"/>
      <c r="AL26" s="265"/>
      <c r="AM26" s="265"/>
      <c r="AN26" s="266"/>
      <c r="AO26" s="265"/>
      <c r="AP26" s="265"/>
      <c r="AQ26" s="265"/>
      <c r="AR26" s="266"/>
      <c r="AS26" s="268"/>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row>
  </sheetData>
  <sheetProtection algorithmName="SHA-512" hashValue="FL2LTN5hUitsZ9trUFjMpI6oZ7+cpMXZHbR8TClYoyPOvJyVuJx4tHmqPAsPFZdao0V69/YOlC5I2otohxeigQ==" saltValue="wLIrTwteSJl5cwBAzbPeW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BT11:BU26 AK11:AK26 AO11:AO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6640625" style="45" customWidth="1"/>
    <col min="3" max="14" width="15.6640625" style="45" customWidth="1"/>
    <col min="15" max="15" width="16.6640625" style="45" customWidth="1"/>
    <col min="16" max="29" width="15.6640625" style="45" customWidth="1"/>
    <col min="30" max="30" width="40.6640625" style="45" customWidth="1"/>
    <col min="31" max="31" width="20.6640625" style="45" customWidth="1"/>
    <col min="32" max="32" width="32.33203125" style="45" customWidth="1"/>
    <col min="33" max="33" width="20.6640625" style="45" customWidth="1"/>
    <col min="34" max="34" width="34.33203125" style="45" customWidth="1"/>
    <col min="35" max="46" width="15.6640625" style="45" customWidth="1"/>
    <col min="47" max="47" width="16.5546875" style="45" customWidth="1"/>
    <col min="48" max="61" width="15.6640625" style="45" customWidth="1"/>
    <col min="62" max="62" width="23.5546875" style="45" customWidth="1"/>
    <col min="63" max="65" width="17" style="45" customWidth="1"/>
    <col min="66" max="77" width="15.6640625" style="45" customWidth="1"/>
    <col min="78" max="78" width="16" style="45" customWidth="1"/>
    <col min="79" max="88" width="15.6640625" style="45" customWidth="1"/>
    <col min="89" max="89" width="18" style="45" customWidth="1"/>
    <col min="90" max="91" width="15.6640625" style="45" customWidth="1"/>
    <col min="92" max="16384" width="8.88671875" style="45"/>
  </cols>
  <sheetData>
    <row r="1" spans="2:91" ht="18.75" customHeight="1" x14ac:dyDescent="0.3">
      <c r="B1" s="269" t="s">
        <v>625</v>
      </c>
      <c r="D1" s="270" t="s">
        <v>626</v>
      </c>
      <c r="E1" s="270"/>
      <c r="F1" s="270"/>
      <c r="G1" s="270"/>
      <c r="J1" s="47"/>
    </row>
    <row r="2" spans="2:91" ht="14.7" customHeight="1" x14ac:dyDescent="0.3">
      <c r="D2" s="270"/>
      <c r="E2" s="270"/>
      <c r="F2" s="270"/>
      <c r="G2" s="270"/>
    </row>
    <row r="3" spans="2:91" ht="15.6" x14ac:dyDescent="0.3">
      <c r="B3" s="49" t="s">
        <v>368</v>
      </c>
    </row>
    <row r="4" spans="2:91" x14ac:dyDescent="0.3">
      <c r="B4" s="114" t="s">
        <v>369</v>
      </c>
      <c r="C4" s="115" t="str">
        <f>Facility!C4</f>
        <v>Howard Midstream Energy Partners, LLC</v>
      </c>
    </row>
    <row r="5" spans="2:91" x14ac:dyDescent="0.3">
      <c r="B5" s="114" t="s">
        <v>14</v>
      </c>
      <c r="C5" s="115" t="str">
        <f>Facility!C21</f>
        <v>Tioga CPF#2 Compressor Station</v>
      </c>
    </row>
    <row r="6" spans="2:91" x14ac:dyDescent="0.3">
      <c r="BL6" s="271"/>
    </row>
    <row r="7" spans="2:91" ht="15.6" x14ac:dyDescent="0.3">
      <c r="B7" s="49" t="s">
        <v>627</v>
      </c>
      <c r="D7" s="104" t="s">
        <v>628</v>
      </c>
      <c r="BL7" s="272"/>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3" t="s">
        <v>474</v>
      </c>
      <c r="AE8" s="274" t="s">
        <v>475</v>
      </c>
      <c r="AF8" s="275"/>
      <c r="AG8" s="276"/>
      <c r="AH8" s="276"/>
      <c r="AI8" s="234" t="s">
        <v>476</v>
      </c>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77" t="s">
        <v>477</v>
      </c>
      <c r="BK8" s="278"/>
      <c r="BL8" s="279" t="s">
        <v>478</v>
      </c>
      <c r="BM8" s="280"/>
      <c r="BN8" s="281" t="s">
        <v>630</v>
      </c>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row>
    <row r="9" spans="2:91" ht="61.2"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2" t="s">
        <v>631</v>
      </c>
      <c r="AE9" s="196" t="s">
        <v>632</v>
      </c>
      <c r="AF9" s="200" t="s">
        <v>633</v>
      </c>
      <c r="AG9" s="283"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4" t="s">
        <v>636</v>
      </c>
      <c r="BM9" s="284" t="s">
        <v>637</v>
      </c>
      <c r="BN9" s="285" t="s">
        <v>638</v>
      </c>
      <c r="BO9" s="285" t="s">
        <v>639</v>
      </c>
      <c r="BP9" s="285" t="s">
        <v>640</v>
      </c>
      <c r="BQ9" s="285" t="s">
        <v>641</v>
      </c>
      <c r="BR9" s="285" t="s">
        <v>642</v>
      </c>
      <c r="BS9" s="285" t="s">
        <v>643</v>
      </c>
      <c r="BT9" s="285" t="s">
        <v>644</v>
      </c>
      <c r="BU9" s="285" t="s">
        <v>645</v>
      </c>
      <c r="BV9" s="285" t="s">
        <v>646</v>
      </c>
      <c r="BW9" s="285" t="s">
        <v>647</v>
      </c>
      <c r="BX9" s="285" t="s">
        <v>648</v>
      </c>
      <c r="BY9" s="285" t="s">
        <v>649</v>
      </c>
      <c r="BZ9" s="285" t="s">
        <v>650</v>
      </c>
      <c r="CA9" s="285" t="s">
        <v>651</v>
      </c>
      <c r="CB9" s="285" t="s">
        <v>652</v>
      </c>
      <c r="CC9" s="285" t="s">
        <v>653</v>
      </c>
      <c r="CD9" s="285" t="s">
        <v>654</v>
      </c>
      <c r="CE9" s="285" t="s">
        <v>655</v>
      </c>
      <c r="CF9" s="285" t="s">
        <v>656</v>
      </c>
      <c r="CG9" s="285" t="s">
        <v>657</v>
      </c>
      <c r="CH9" s="285" t="s">
        <v>658</v>
      </c>
      <c r="CI9" s="285" t="s">
        <v>659</v>
      </c>
      <c r="CJ9" s="285" t="s">
        <v>660</v>
      </c>
      <c r="CK9" s="285" t="s">
        <v>661</v>
      </c>
      <c r="CL9" s="285" t="s">
        <v>662</v>
      </c>
      <c r="CM9" s="284" t="s">
        <v>663</v>
      </c>
    </row>
    <row r="10" spans="2:91" s="10" customFormat="1" x14ac:dyDescent="0.3">
      <c r="B10" s="221"/>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6"/>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1"/>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6"/>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1"/>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6"/>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1"/>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6"/>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1"/>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6"/>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1"/>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6"/>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1"/>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6"/>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1"/>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6"/>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1"/>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6"/>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1"/>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6"/>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1"/>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6"/>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1"/>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6"/>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1"/>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6"/>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YJ2d7Uq5EW/T8p/fNJtyJnupjUSgRrSl2eo8FQBsVppeE6EdrXWIfzQRGGRuJKDauuR886FTeWumVvua3VgY1A==" saltValue="QUJSDj+gnMMvw+in+5oqe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0" priority="9" operator="equal">
      <formula>0</formula>
    </cfRule>
  </conditionalFormatting>
  <conditionalFormatting sqref="C10:CM22">
    <cfRule type="expression" dxfId="49"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9" id="{AF470610-3CD7-454B-A3F2-1BB5315D0DED}">
            <xm:f>Facility!$C$65="No"</xm:f>
            <x14:dxf>
              <font>
                <color rgb="FFFF0000"/>
              </font>
              <fill>
                <patternFill>
                  <bgColor theme="1"/>
                </patternFill>
              </fill>
            </x14:dxf>
          </x14:cfRule>
          <xm:sqref>B10:CM22 D7:F7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C10" sqref="C10"/>
    </sheetView>
  </sheetViews>
  <sheetFormatPr defaultRowHeight="14.4" x14ac:dyDescent="0.3"/>
  <cols>
    <col min="1" max="1" width="3" style="45" customWidth="1"/>
    <col min="2" max="2" width="18.5546875" style="45" customWidth="1"/>
    <col min="3"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15.33203125" style="45" customWidth="1"/>
    <col min="37" max="37" width="40.6640625" style="45" customWidth="1"/>
    <col min="38" max="49" width="15.6640625" style="45" customWidth="1"/>
    <col min="50" max="50" width="16.6640625" style="45" customWidth="1"/>
    <col min="51" max="64" width="15.664062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Howard Midstream Energy Partners, LLC</v>
      </c>
    </row>
    <row r="6" spans="2:66" x14ac:dyDescent="0.3">
      <c r="B6" s="114" t="s">
        <v>14</v>
      </c>
      <c r="C6" s="115" t="str">
        <f>Facility!C21</f>
        <v>Tioga CPF#2 Compressor Station</v>
      </c>
    </row>
    <row r="7" spans="2:66" x14ac:dyDescent="0.3">
      <c r="B7" s="116"/>
      <c r="C7" s="116"/>
    </row>
    <row r="8" spans="2:66" ht="15.6" x14ac:dyDescent="0.3">
      <c r="B8" s="49" t="s">
        <v>468</v>
      </c>
      <c r="C8" s="116"/>
    </row>
    <row r="9" spans="2:66" ht="28.8" x14ac:dyDescent="0.3">
      <c r="B9" s="177" t="s">
        <v>665</v>
      </c>
      <c r="C9" s="178">
        <v>0</v>
      </c>
    </row>
    <row r="10" spans="2:66" x14ac:dyDescent="0.3">
      <c r="B10" s="152"/>
      <c r="C10" s="223"/>
      <c r="D10" s="286"/>
    </row>
    <row r="11" spans="2:66" ht="15.6" x14ac:dyDescent="0.3">
      <c r="B11" s="49" t="s">
        <v>666</v>
      </c>
      <c r="C11" s="287"/>
      <c r="D11" s="153" t="s">
        <v>472</v>
      </c>
      <c r="AH11" s="162"/>
    </row>
    <row r="12" spans="2:66" x14ac:dyDescent="0.3">
      <c r="B12" s="160" t="s">
        <v>667</v>
      </c>
      <c r="C12" s="288" t="s">
        <v>473</v>
      </c>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89" t="s">
        <v>474</v>
      </c>
      <c r="AE12" s="289"/>
      <c r="AF12" s="290"/>
      <c r="AG12" s="291" t="s">
        <v>475</v>
      </c>
      <c r="AH12" s="291"/>
      <c r="AI12" s="291"/>
      <c r="AJ12" s="291"/>
      <c r="AK12" s="292"/>
      <c r="AL12" s="213" t="s">
        <v>476</v>
      </c>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36" t="s">
        <v>477</v>
      </c>
      <c r="BN12" s="236"/>
    </row>
    <row r="13" spans="2:66" ht="61.2"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1"/>
      <c r="C14" s="164" t="s">
        <v>80</v>
      </c>
      <c r="D14" s="164" t="s">
        <v>80</v>
      </c>
      <c r="E14" s="164" t="s">
        <v>80</v>
      </c>
      <c r="F14" s="164" t="s">
        <v>80</v>
      </c>
      <c r="G14" s="164"/>
      <c r="H14" s="164"/>
      <c r="I14" s="164"/>
      <c r="J14" s="164"/>
      <c r="K14" s="164"/>
      <c r="L14" s="164"/>
      <c r="M14" s="164"/>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4"/>
      <c r="AE14" s="164" t="s">
        <v>80</v>
      </c>
      <c r="AF14" s="164"/>
      <c r="AG14" s="164"/>
      <c r="AH14" s="164"/>
      <c r="AI14" s="164"/>
      <c r="AJ14" s="164"/>
      <c r="AK14" s="164"/>
      <c r="AL14" s="164" t="s">
        <v>80</v>
      </c>
      <c r="AM14" s="164" t="s">
        <v>80</v>
      </c>
      <c r="AN14" s="164" t="s">
        <v>80</v>
      </c>
      <c r="AO14" s="164" t="s">
        <v>80</v>
      </c>
      <c r="AP14" s="164"/>
      <c r="AQ14" s="164"/>
      <c r="AR14" s="164"/>
      <c r="AS14" s="164"/>
      <c r="AT14" s="164"/>
      <c r="AU14" s="164"/>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t="s">
        <v>80</v>
      </c>
      <c r="BK14" s="164" t="s">
        <v>80</v>
      </c>
      <c r="BL14" s="164" t="s">
        <v>80</v>
      </c>
      <c r="BM14" s="164"/>
      <c r="BN14" s="164" t="s">
        <v>80</v>
      </c>
    </row>
    <row r="15" spans="2:66" s="10" customFormat="1" x14ac:dyDescent="0.3">
      <c r="B15" s="221"/>
      <c r="C15" s="164" t="s">
        <v>80</v>
      </c>
      <c r="D15" s="164" t="s">
        <v>80</v>
      </c>
      <c r="E15" s="164" t="s">
        <v>80</v>
      </c>
      <c r="F15" s="164" t="s">
        <v>80</v>
      </c>
      <c r="G15" s="164"/>
      <c r="H15" s="164"/>
      <c r="I15" s="164"/>
      <c r="J15" s="164"/>
      <c r="K15" s="164"/>
      <c r="L15" s="164"/>
      <c r="M15" s="164"/>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c r="AE15" s="164" t="s">
        <v>80</v>
      </c>
      <c r="AF15" s="164"/>
      <c r="AG15" s="164"/>
      <c r="AH15" s="164"/>
      <c r="AI15" s="164"/>
      <c r="AJ15" s="164"/>
      <c r="AK15" s="164"/>
      <c r="AL15" s="164" t="s">
        <v>80</v>
      </c>
      <c r="AM15" s="164" t="s">
        <v>80</v>
      </c>
      <c r="AN15" s="164" t="s">
        <v>80</v>
      </c>
      <c r="AO15" s="164" t="s">
        <v>80</v>
      </c>
      <c r="AP15" s="164"/>
      <c r="AQ15" s="164"/>
      <c r="AR15" s="164"/>
      <c r="AS15" s="164"/>
      <c r="AT15" s="164"/>
      <c r="AU15" s="164"/>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t="s">
        <v>80</v>
      </c>
      <c r="BK15" s="164" t="s">
        <v>80</v>
      </c>
      <c r="BL15" s="164" t="s">
        <v>80</v>
      </c>
      <c r="BM15" s="164"/>
      <c r="BN15" s="164" t="s">
        <v>80</v>
      </c>
    </row>
    <row r="16" spans="2:66" s="10" customFormat="1" x14ac:dyDescent="0.3">
      <c r="B16" s="221"/>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1"/>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1"/>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1"/>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1"/>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1"/>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1"/>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1"/>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1"/>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1"/>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1"/>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5U52rFSY6qngY7QQ8PgCXhQP9IUuq3xw2cz3htLTtmRO8iZwYyCpIrZgRPURxivSBhtyTVSWxNg29HsJ4/4uNw==" saltValue="7YaG7KrZ2rd47hFv03eg+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33203125" style="45" customWidth="1"/>
    <col min="4"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40.6640625" style="45" customWidth="1"/>
    <col min="37" max="63" width="15.664062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4" t="s">
        <v>673</v>
      </c>
      <c r="F4" s="184"/>
      <c r="G4" s="184"/>
    </row>
    <row r="5" spans="2:67" x14ac:dyDescent="0.3">
      <c r="B5" s="114" t="s">
        <v>369</v>
      </c>
      <c r="C5" s="115" t="str">
        <f>Facility!C4</f>
        <v>Howard Midstream Energy Partners, LLC</v>
      </c>
    </row>
    <row r="6" spans="2:67" x14ac:dyDescent="0.3">
      <c r="B6" s="114" t="s">
        <v>14</v>
      </c>
      <c r="C6" s="115" t="str">
        <f>Facility!C21</f>
        <v>Tioga CPF#2 Compressor Station</v>
      </c>
    </row>
    <row r="7" spans="2:67" x14ac:dyDescent="0.3">
      <c r="B7" s="116"/>
      <c r="C7" s="116"/>
    </row>
    <row r="8" spans="2:67" ht="15.6" x14ac:dyDescent="0.3">
      <c r="B8" s="49" t="s">
        <v>674</v>
      </c>
      <c r="AH8" s="162"/>
    </row>
    <row r="9" spans="2:67" x14ac:dyDescent="0.3">
      <c r="B9" s="160" t="s">
        <v>675</v>
      </c>
      <c r="C9" s="244" t="s">
        <v>473</v>
      </c>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89" t="s">
        <v>474</v>
      </c>
      <c r="AE9" s="289"/>
      <c r="AF9" s="290"/>
      <c r="AG9" s="291" t="s">
        <v>475</v>
      </c>
      <c r="AH9" s="291"/>
      <c r="AI9" s="291"/>
      <c r="AJ9" s="291"/>
      <c r="AK9" s="213" t="s">
        <v>476</v>
      </c>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36" t="s">
        <v>477</v>
      </c>
      <c r="BM9" s="236"/>
      <c r="BN9" s="236"/>
      <c r="BO9" s="236"/>
    </row>
    <row r="10" spans="2:67" ht="61.2"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1"/>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1"/>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1"/>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1"/>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1"/>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1"/>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1"/>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1"/>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1"/>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1"/>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1"/>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1"/>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1"/>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bqtzIZfngImCnI6eCpk7dH3jdBKCaj3oXVfcbqe7L9jIje/oZlocpkSGKcbcHXx2lU56jt+SP4vitlgXhGnKkQ==" saltValue="UM/HGg2E3M2BWDDYfj9dQ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9" sqref="C9"/>
    </sheetView>
  </sheetViews>
  <sheetFormatPr defaultColWidth="9.33203125" defaultRowHeight="14.4" x14ac:dyDescent="0.3"/>
  <cols>
    <col min="1" max="1" width="3" style="45" customWidth="1"/>
    <col min="2" max="2" width="49" style="131" customWidth="1"/>
    <col min="3" max="3" width="33" style="131" customWidth="1"/>
    <col min="4" max="4" width="34.44140625" style="131" bestFit="1" customWidth="1"/>
    <col min="5" max="9" width="24.6640625" style="131" customWidth="1"/>
    <col min="10" max="134" width="9.33203125" style="45"/>
    <col min="135" max="16384" width="9.332031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Howard Midstream Energy Partners, LLC</v>
      </c>
      <c r="D5" s="45"/>
      <c r="E5" s="45"/>
      <c r="F5" s="45"/>
      <c r="G5" s="45"/>
      <c r="H5" s="45"/>
      <c r="I5" s="45"/>
    </row>
    <row r="6" spans="2:9" x14ac:dyDescent="0.3">
      <c r="B6" s="114" t="s">
        <v>14</v>
      </c>
      <c r="C6" s="115" t="str">
        <f>Facility!C21</f>
        <v>Tioga CPF#2 Compressor Station</v>
      </c>
      <c r="D6" s="45"/>
      <c r="E6" s="45"/>
      <c r="F6" s="45"/>
      <c r="G6" s="45"/>
      <c r="H6" s="45"/>
      <c r="I6" s="45"/>
    </row>
    <row r="7" spans="2:9" s="45" customFormat="1" x14ac:dyDescent="0.3"/>
    <row r="8" spans="2:9" s="45" customFormat="1" ht="15.6" x14ac:dyDescent="0.3">
      <c r="B8" s="49" t="s">
        <v>682</v>
      </c>
    </row>
    <row r="9" spans="2:9" ht="28.8" x14ac:dyDescent="0.3">
      <c r="B9" s="293" t="s">
        <v>683</v>
      </c>
      <c r="C9" s="294" t="s">
        <v>951</v>
      </c>
      <c r="D9" s="295"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6"/>
      <c r="F13" s="45"/>
      <c r="G13" s="45"/>
      <c r="H13" s="45"/>
      <c r="I13" s="45"/>
    </row>
    <row r="14" spans="2:9" x14ac:dyDescent="0.3">
      <c r="B14" s="297" t="s">
        <v>689</v>
      </c>
      <c r="C14" s="298"/>
      <c r="D14" s="298"/>
      <c r="E14" s="45"/>
      <c r="F14" s="45"/>
      <c r="G14" s="45"/>
      <c r="H14" s="45"/>
      <c r="I14" s="45"/>
    </row>
    <row r="15" spans="2:9" x14ac:dyDescent="0.3">
      <c r="B15" s="297" t="s">
        <v>690</v>
      </c>
      <c r="C15" s="298"/>
      <c r="D15" s="298"/>
      <c r="E15" s="45"/>
      <c r="F15" s="45"/>
      <c r="G15" s="45"/>
      <c r="H15" s="45"/>
      <c r="I15" s="45"/>
    </row>
    <row r="16" spans="2:9" x14ac:dyDescent="0.3">
      <c r="B16" s="297" t="s">
        <v>691</v>
      </c>
      <c r="C16" s="298"/>
      <c r="D16" s="298"/>
      <c r="E16" s="45"/>
      <c r="F16" s="45"/>
      <c r="G16" s="45"/>
      <c r="H16" s="45"/>
      <c r="I16" s="45"/>
    </row>
    <row r="17" spans="2:9" ht="28.8" x14ac:dyDescent="0.3">
      <c r="B17" s="297" t="s">
        <v>692</v>
      </c>
      <c r="C17" s="298"/>
      <c r="D17" s="298"/>
      <c r="E17" s="45"/>
      <c r="F17" s="45"/>
      <c r="G17" s="45"/>
      <c r="H17" s="45"/>
      <c r="I17" s="45"/>
    </row>
    <row r="18" spans="2:9" ht="28.8" x14ac:dyDescent="0.3">
      <c r="B18" s="297" t="s">
        <v>693</v>
      </c>
      <c r="C18" s="298"/>
      <c r="D18" s="298"/>
      <c r="E18" s="45"/>
      <c r="F18" s="45"/>
      <c r="G18" s="45"/>
      <c r="H18" s="45"/>
      <c r="I18" s="45"/>
    </row>
    <row r="19" spans="2:9" ht="28.8" x14ac:dyDescent="0.3">
      <c r="B19" s="297" t="s">
        <v>694</v>
      </c>
      <c r="C19" s="298"/>
      <c r="D19" s="298"/>
      <c r="E19" s="45"/>
      <c r="F19" s="45"/>
      <c r="G19" s="45"/>
      <c r="H19" s="45"/>
      <c r="I19" s="45"/>
    </row>
    <row r="20" spans="2:9" ht="28.8" x14ac:dyDescent="0.3">
      <c r="B20" s="297" t="s">
        <v>695</v>
      </c>
      <c r="C20" s="298"/>
      <c r="D20" s="298"/>
      <c r="E20" s="45"/>
      <c r="F20" s="45"/>
      <c r="G20" s="45"/>
      <c r="H20" s="45"/>
      <c r="I20" s="45"/>
    </row>
    <row r="21" spans="2:9" ht="28.8" x14ac:dyDescent="0.3">
      <c r="B21" s="297" t="s">
        <v>696</v>
      </c>
      <c r="C21" s="298"/>
      <c r="D21" s="298"/>
      <c r="E21" s="45"/>
      <c r="F21" s="45"/>
      <c r="G21" s="45"/>
      <c r="H21" s="45"/>
      <c r="I21" s="45"/>
    </row>
    <row r="22" spans="2:9" ht="28.8" x14ac:dyDescent="0.3">
      <c r="B22" s="297" t="s">
        <v>697</v>
      </c>
      <c r="C22" s="298"/>
      <c r="D22" s="298"/>
      <c r="E22" s="45"/>
      <c r="F22" s="45"/>
      <c r="G22" s="45"/>
      <c r="H22" s="45"/>
      <c r="I22" s="45"/>
    </row>
    <row r="23" spans="2:9" s="45" customFormat="1" x14ac:dyDescent="0.3"/>
    <row r="24" spans="2:9" s="45" customFormat="1" x14ac:dyDescent="0.3">
      <c r="D24" s="299" t="s">
        <v>698</v>
      </c>
    </row>
    <row r="25" spans="2:9" x14ac:dyDescent="0.3">
      <c r="B25" s="300" t="s">
        <v>699</v>
      </c>
      <c r="C25" s="298"/>
      <c r="D25" s="298"/>
      <c r="E25" s="45"/>
      <c r="F25" s="45"/>
      <c r="G25" s="45"/>
      <c r="H25" s="45"/>
      <c r="I25" s="45"/>
    </row>
    <row r="26" spans="2:9" x14ac:dyDescent="0.3">
      <c r="B26" s="300" t="s">
        <v>700</v>
      </c>
      <c r="C26" s="298"/>
      <c r="D26" s="298"/>
      <c r="E26" s="45"/>
      <c r="F26" s="45"/>
      <c r="G26" s="45"/>
      <c r="H26" s="45"/>
      <c r="I26" s="45"/>
    </row>
    <row r="27" spans="2:9" s="45" customFormat="1" x14ac:dyDescent="0.3"/>
    <row r="28" spans="2:9" s="45" customFormat="1" x14ac:dyDescent="0.3"/>
    <row r="29" spans="2:9" s="45" customFormat="1" ht="15.6" x14ac:dyDescent="0.3">
      <c r="B29" s="49" t="s">
        <v>701</v>
      </c>
      <c r="D29" s="299" t="s">
        <v>702</v>
      </c>
    </row>
    <row r="30" spans="2:9" ht="28.8" x14ac:dyDescent="0.3">
      <c r="B30" s="297" t="s">
        <v>703</v>
      </c>
      <c r="C30" s="301"/>
      <c r="D30" s="77"/>
      <c r="E30" s="45"/>
      <c r="F30" s="45"/>
      <c r="G30" s="45"/>
      <c r="H30" s="45"/>
      <c r="I30" s="45"/>
    </row>
    <row r="31" spans="2:9" ht="28.8" x14ac:dyDescent="0.3">
      <c r="B31" s="297" t="s">
        <v>704</v>
      </c>
      <c r="C31" s="301"/>
      <c r="D31" s="77"/>
      <c r="E31" s="45"/>
      <c r="F31" s="45"/>
      <c r="G31" s="45"/>
      <c r="H31" s="45"/>
      <c r="I31" s="45"/>
    </row>
    <row r="32" spans="2:9" ht="43.2" x14ac:dyDescent="0.3">
      <c r="B32" s="297" t="s">
        <v>705</v>
      </c>
      <c r="C32" s="301"/>
      <c r="D32" s="80"/>
      <c r="E32" s="45"/>
      <c r="F32" s="45"/>
      <c r="G32" s="45"/>
      <c r="H32" s="45"/>
      <c r="I32" s="45"/>
    </row>
    <row r="33" spans="2:9" ht="28.8" x14ac:dyDescent="0.3">
      <c r="B33" s="297" t="s">
        <v>706</v>
      </c>
      <c r="C33" s="294"/>
      <c r="D33" s="10"/>
      <c r="E33" s="45"/>
      <c r="F33" s="45"/>
      <c r="G33" s="45"/>
      <c r="H33" s="45"/>
      <c r="I33" s="45"/>
    </row>
    <row r="34" spans="2:9" ht="28.8" x14ac:dyDescent="0.3">
      <c r="B34" s="297" t="s">
        <v>707</v>
      </c>
      <c r="C34" s="294"/>
      <c r="D34" s="302" t="s">
        <v>702</v>
      </c>
      <c r="E34" s="45"/>
      <c r="F34" s="45"/>
      <c r="G34" s="45"/>
      <c r="H34" s="45"/>
      <c r="I34" s="45"/>
    </row>
    <row r="35" spans="2:9" ht="28.8" x14ac:dyDescent="0.3">
      <c r="B35" s="297" t="s">
        <v>708</v>
      </c>
      <c r="C35" s="301"/>
      <c r="D35" s="298"/>
      <c r="E35" s="45"/>
      <c r="F35" s="45"/>
      <c r="G35" s="45"/>
      <c r="H35" s="45"/>
      <c r="I35" s="45"/>
    </row>
    <row r="36" spans="2:9" ht="43.2" x14ac:dyDescent="0.3">
      <c r="B36" s="297" t="s">
        <v>709</v>
      </c>
      <c r="C36" s="294"/>
      <c r="D36" s="10"/>
      <c r="E36" s="45"/>
      <c r="F36" s="45"/>
      <c r="G36" s="45"/>
      <c r="H36" s="45"/>
      <c r="I36" s="45"/>
    </row>
    <row r="37" spans="2:9" ht="28.8" x14ac:dyDescent="0.3">
      <c r="B37" s="303" t="s">
        <v>872</v>
      </c>
      <c r="C37" s="304"/>
      <c r="D37" s="10"/>
      <c r="E37" s="45"/>
      <c r="F37" s="45"/>
      <c r="G37" s="45"/>
      <c r="H37" s="45"/>
      <c r="I37" s="45"/>
    </row>
    <row r="38" spans="2:9" ht="28.8" x14ac:dyDescent="0.3">
      <c r="B38" s="305" t="s">
        <v>710</v>
      </c>
      <c r="C38" s="294"/>
      <c r="D38" s="10"/>
      <c r="E38" s="45"/>
      <c r="F38" s="45"/>
      <c r="G38" s="45"/>
      <c r="H38" s="45"/>
      <c r="I38" s="45"/>
    </row>
    <row r="39" spans="2:9" ht="28.8" x14ac:dyDescent="0.3">
      <c r="B39" s="305" t="s">
        <v>711</v>
      </c>
      <c r="C39" s="294"/>
      <c r="D39" s="10"/>
      <c r="E39" s="45"/>
      <c r="F39" s="45"/>
      <c r="G39" s="45"/>
      <c r="H39" s="45"/>
      <c r="I39" s="45"/>
    </row>
    <row r="40" spans="2:9" ht="28.8" x14ac:dyDescent="0.3">
      <c r="B40" s="305" t="s">
        <v>712</v>
      </c>
      <c r="C40" s="294"/>
      <c r="D40" s="306" t="s">
        <v>713</v>
      </c>
      <c r="E40" s="306"/>
      <c r="F40" s="306"/>
      <c r="G40" s="306"/>
      <c r="H40" s="306"/>
      <c r="I40" s="306"/>
    </row>
    <row r="41" spans="2:9" ht="43.2" x14ac:dyDescent="0.3">
      <c r="B41" s="305" t="s">
        <v>714</v>
      </c>
      <c r="C41" s="294"/>
      <c r="D41" s="307" t="s">
        <v>715</v>
      </c>
      <c r="E41" s="307" t="s">
        <v>716</v>
      </c>
      <c r="F41" s="307" t="s">
        <v>717</v>
      </c>
      <c r="G41" s="307" t="s">
        <v>718</v>
      </c>
      <c r="H41" s="307" t="s">
        <v>719</v>
      </c>
      <c r="I41" s="307" t="s">
        <v>720</v>
      </c>
    </row>
    <row r="42" spans="2:9" x14ac:dyDescent="0.3">
      <c r="B42" s="303" t="s">
        <v>721</v>
      </c>
      <c r="C42" s="294"/>
      <c r="D42" s="298"/>
      <c r="E42" s="298"/>
      <c r="F42" s="298"/>
      <c r="G42" s="298"/>
      <c r="H42" s="298"/>
      <c r="I42" s="298"/>
    </row>
    <row r="43" spans="2:9" x14ac:dyDescent="0.3">
      <c r="B43" s="303" t="s">
        <v>722</v>
      </c>
      <c r="C43" s="294"/>
      <c r="D43" s="298"/>
      <c r="E43" s="298"/>
      <c r="F43" s="298"/>
      <c r="G43" s="298"/>
      <c r="H43" s="298"/>
      <c r="I43" s="298"/>
    </row>
    <row r="44" spans="2:9" s="45" customFormat="1" x14ac:dyDescent="0.3"/>
    <row r="45" spans="2:9" s="45" customFormat="1" x14ac:dyDescent="0.3"/>
    <row r="46" spans="2:9" s="45" customFormat="1" ht="15.6" customHeight="1" x14ac:dyDescent="0.3">
      <c r="B46" s="308" t="s">
        <v>723</v>
      </c>
      <c r="C46" s="308"/>
      <c r="D46" s="308"/>
      <c r="E46" s="308"/>
      <c r="F46" s="308"/>
    </row>
    <row r="47" spans="2:9" s="45" customFormat="1" x14ac:dyDescent="0.3">
      <c r="B47" s="309" t="s">
        <v>724</v>
      </c>
      <c r="C47" s="310"/>
      <c r="D47" s="310"/>
      <c r="E47" s="310"/>
      <c r="F47" s="310"/>
    </row>
    <row r="48" spans="2:9" ht="72" x14ac:dyDescent="0.3">
      <c r="B48" s="136" t="s">
        <v>725</v>
      </c>
      <c r="C48" s="136" t="s">
        <v>726</v>
      </c>
      <c r="D48" s="136" t="s">
        <v>727</v>
      </c>
      <c r="E48" s="136" t="s">
        <v>728</v>
      </c>
      <c r="F48" s="136" t="s">
        <v>729</v>
      </c>
      <c r="G48" s="136"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4" t="s">
        <v>628</v>
      </c>
      <c r="D80" s="184"/>
      <c r="F80" s="311"/>
      <c r="G80" s="311"/>
      <c r="H80" s="311"/>
      <c r="I80" s="311"/>
      <c r="J80" s="311"/>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0"/>
      <c r="C83" s="80"/>
      <c r="D83" s="80"/>
      <c r="E83" s="80"/>
      <c r="F83" s="80"/>
      <c r="G83" s="80"/>
      <c r="H83" s="312"/>
      <c r="I83" s="45"/>
    </row>
    <row r="84" spans="2:9" x14ac:dyDescent="0.3">
      <c r="B84" s="80"/>
      <c r="C84" s="80"/>
      <c r="D84" s="80"/>
      <c r="E84" s="80"/>
      <c r="F84" s="80"/>
      <c r="G84" s="80"/>
      <c r="H84" s="312"/>
      <c r="I84" s="45"/>
    </row>
    <row r="85" spans="2:9" x14ac:dyDescent="0.3">
      <c r="B85" s="80"/>
      <c r="C85" s="80"/>
      <c r="D85" s="80"/>
      <c r="E85" s="80"/>
      <c r="F85" s="80"/>
      <c r="G85" s="80"/>
      <c r="H85" s="312"/>
      <c r="I85" s="45"/>
    </row>
    <row r="86" spans="2:9" x14ac:dyDescent="0.3">
      <c r="B86" s="80"/>
      <c r="C86" s="80"/>
      <c r="D86" s="80"/>
      <c r="E86" s="80"/>
      <c r="F86" s="80"/>
      <c r="G86" s="80"/>
      <c r="H86" s="312"/>
      <c r="I86" s="45"/>
    </row>
    <row r="87" spans="2:9" x14ac:dyDescent="0.3">
      <c r="B87" s="80"/>
      <c r="C87" s="80"/>
      <c r="D87" s="80"/>
      <c r="E87" s="80"/>
      <c r="F87" s="80"/>
      <c r="G87" s="80"/>
      <c r="H87" s="312"/>
      <c r="I87" s="45"/>
    </row>
    <row r="88" spans="2:9" x14ac:dyDescent="0.3">
      <c r="B88" s="80"/>
      <c r="C88" s="80"/>
      <c r="D88" s="80"/>
      <c r="E88" s="80"/>
      <c r="F88" s="80"/>
      <c r="G88" s="80"/>
      <c r="H88" s="312"/>
      <c r="I88" s="45"/>
    </row>
    <row r="89" spans="2:9" x14ac:dyDescent="0.3">
      <c r="B89" s="80"/>
      <c r="C89" s="80"/>
      <c r="D89" s="80"/>
      <c r="E89" s="80"/>
      <c r="F89" s="80"/>
      <c r="G89" s="80"/>
      <c r="H89" s="312"/>
      <c r="I89" s="45"/>
    </row>
    <row r="90" spans="2:9" x14ac:dyDescent="0.3">
      <c r="B90" s="80"/>
      <c r="C90" s="80"/>
      <c r="D90" s="80"/>
      <c r="E90" s="80"/>
      <c r="F90" s="80"/>
      <c r="G90" s="80"/>
      <c r="H90" s="312"/>
      <c r="I90" s="45"/>
    </row>
    <row r="91" spans="2:9" x14ac:dyDescent="0.3">
      <c r="B91" s="80"/>
      <c r="C91" s="80"/>
      <c r="D91" s="80"/>
      <c r="E91" s="80"/>
      <c r="F91" s="80"/>
      <c r="G91" s="80"/>
      <c r="H91" s="312"/>
      <c r="I91" s="45"/>
    </row>
    <row r="92" spans="2:9" x14ac:dyDescent="0.3">
      <c r="B92" s="80"/>
      <c r="C92" s="80"/>
      <c r="D92" s="80"/>
      <c r="E92" s="80"/>
      <c r="F92" s="80"/>
      <c r="G92" s="80"/>
      <c r="H92" s="312"/>
      <c r="I92" s="45"/>
    </row>
    <row r="93" spans="2:9" x14ac:dyDescent="0.3">
      <c r="B93" s="80"/>
      <c r="C93" s="80"/>
      <c r="D93" s="80"/>
      <c r="E93" s="80"/>
      <c r="F93" s="80"/>
      <c r="G93" s="80"/>
      <c r="H93" s="312"/>
      <c r="I93" s="45"/>
    </row>
    <row r="94" spans="2:9" x14ac:dyDescent="0.3">
      <c r="B94" s="80"/>
      <c r="C94" s="80"/>
      <c r="D94" s="80"/>
      <c r="E94" s="80"/>
      <c r="F94" s="80"/>
      <c r="G94" s="80"/>
      <c r="H94" s="312"/>
      <c r="I94" s="45"/>
    </row>
    <row r="95" spans="2:9" x14ac:dyDescent="0.3">
      <c r="B95" s="80"/>
      <c r="C95" s="80"/>
      <c r="D95" s="80"/>
      <c r="E95" s="80"/>
      <c r="F95" s="80"/>
      <c r="G95" s="80"/>
      <c r="H95" s="312"/>
      <c r="I95" s="45"/>
    </row>
    <row r="96" spans="2:9" x14ac:dyDescent="0.3">
      <c r="B96" s="80"/>
      <c r="C96" s="80"/>
      <c r="D96" s="80"/>
      <c r="E96" s="80"/>
      <c r="F96" s="80"/>
      <c r="G96" s="80"/>
      <c r="H96" s="312"/>
      <c r="I96" s="45"/>
    </row>
    <row r="97" spans="2:9" x14ac:dyDescent="0.3">
      <c r="B97" s="80"/>
      <c r="C97" s="80"/>
      <c r="D97" s="80"/>
      <c r="E97" s="80"/>
      <c r="F97" s="80"/>
      <c r="G97" s="80"/>
      <c r="H97" s="312"/>
      <c r="I97" s="45"/>
    </row>
    <row r="98" spans="2:9" x14ac:dyDescent="0.3">
      <c r="B98" s="80"/>
      <c r="C98" s="80"/>
      <c r="D98" s="80"/>
      <c r="E98" s="80"/>
      <c r="F98" s="80"/>
      <c r="G98" s="80"/>
      <c r="H98" s="312"/>
      <c r="I98" s="45"/>
    </row>
    <row r="99" spans="2:9" x14ac:dyDescent="0.3">
      <c r="B99" s="80"/>
      <c r="C99" s="80"/>
      <c r="D99" s="80"/>
      <c r="E99" s="80"/>
      <c r="F99" s="80"/>
      <c r="G99" s="80"/>
      <c r="H99" s="312"/>
      <c r="I99" s="45"/>
    </row>
    <row r="100" spans="2:9" x14ac:dyDescent="0.3">
      <c r="B100" s="80"/>
      <c r="C100" s="80"/>
      <c r="D100" s="80"/>
      <c r="E100" s="80"/>
      <c r="F100" s="80"/>
      <c r="G100" s="80"/>
      <c r="H100" s="312"/>
      <c r="I100" s="45"/>
    </row>
    <row r="101" spans="2:9" x14ac:dyDescent="0.3">
      <c r="B101" s="80"/>
      <c r="C101" s="80"/>
      <c r="D101" s="80"/>
      <c r="E101" s="80"/>
      <c r="F101" s="80"/>
      <c r="G101" s="80"/>
      <c r="H101" s="312"/>
      <c r="I101" s="45"/>
    </row>
    <row r="102" spans="2:9" x14ac:dyDescent="0.3">
      <c r="B102" s="80"/>
      <c r="C102" s="80"/>
      <c r="D102" s="80"/>
      <c r="E102" s="80"/>
      <c r="F102" s="80"/>
      <c r="G102" s="80"/>
      <c r="H102" s="312"/>
      <c r="I102" s="45"/>
    </row>
    <row r="103" spans="2:9" x14ac:dyDescent="0.3">
      <c r="B103" s="80"/>
      <c r="C103" s="80"/>
      <c r="D103" s="80"/>
      <c r="E103" s="80"/>
      <c r="F103" s="80"/>
      <c r="G103" s="80"/>
      <c r="H103" s="312"/>
      <c r="I103" s="45"/>
    </row>
    <row r="104" spans="2:9" x14ac:dyDescent="0.3">
      <c r="B104" s="80"/>
      <c r="C104" s="80"/>
      <c r="D104" s="80"/>
      <c r="E104" s="80"/>
      <c r="F104" s="80"/>
      <c r="G104" s="80"/>
      <c r="H104" s="312"/>
      <c r="I104" s="45"/>
    </row>
    <row r="105" spans="2:9" x14ac:dyDescent="0.3">
      <c r="B105" s="80"/>
      <c r="C105" s="80"/>
      <c r="D105" s="80"/>
      <c r="E105" s="80"/>
      <c r="F105" s="80"/>
      <c r="G105" s="80"/>
      <c r="H105" s="312"/>
      <c r="I105" s="45"/>
    </row>
    <row r="106" spans="2:9" x14ac:dyDescent="0.3">
      <c r="B106" s="80"/>
      <c r="C106" s="80"/>
      <c r="D106" s="80"/>
      <c r="E106" s="80"/>
      <c r="F106" s="80"/>
      <c r="G106" s="80"/>
      <c r="H106" s="312"/>
      <c r="I106" s="45"/>
    </row>
    <row r="107" spans="2:9" x14ac:dyDescent="0.3">
      <c r="B107" s="80"/>
      <c r="C107" s="80"/>
      <c r="D107" s="80"/>
      <c r="E107" s="80"/>
      <c r="F107" s="80"/>
      <c r="G107" s="80"/>
      <c r="H107" s="312"/>
      <c r="I107" s="45"/>
    </row>
    <row r="108" spans="2:9" x14ac:dyDescent="0.3">
      <c r="B108" s="80"/>
      <c r="C108" s="80"/>
      <c r="D108" s="80"/>
      <c r="E108" s="80"/>
      <c r="F108" s="80"/>
      <c r="G108" s="80"/>
      <c r="H108" s="312"/>
      <c r="I108" s="45"/>
    </row>
    <row r="109" spans="2:9" x14ac:dyDescent="0.3">
      <c r="B109" s="80"/>
      <c r="C109" s="80"/>
      <c r="D109" s="80"/>
      <c r="E109" s="80"/>
      <c r="F109" s="80"/>
      <c r="G109" s="80"/>
      <c r="H109" s="312"/>
      <c r="I109" s="45"/>
    </row>
    <row r="110" spans="2:9" x14ac:dyDescent="0.3">
      <c r="B110" s="80"/>
      <c r="C110" s="80"/>
      <c r="D110" s="80"/>
      <c r="E110" s="80"/>
      <c r="F110" s="80"/>
      <c r="G110" s="80"/>
      <c r="H110" s="312"/>
      <c r="I110" s="45"/>
    </row>
    <row r="111" spans="2:9" x14ac:dyDescent="0.3">
      <c r="B111" s="80"/>
      <c r="C111" s="80"/>
      <c r="D111" s="80"/>
      <c r="E111" s="80"/>
      <c r="F111" s="80"/>
      <c r="G111" s="80"/>
      <c r="H111" s="312"/>
      <c r="I111" s="45"/>
    </row>
    <row r="112" spans="2:9" x14ac:dyDescent="0.3">
      <c r="B112" s="80"/>
      <c r="C112" s="80"/>
      <c r="D112" s="80"/>
      <c r="E112" s="80"/>
      <c r="F112" s="80"/>
      <c r="G112" s="80"/>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hENmYMkxZtBjIyKvLQBQSgom90HB1f8FRUgIBmhn690S8EpMBK6wljWLhNZGVsrV0tpK3CaFnRlBaSKkNUKWww==" saltValue="PJ8+ajZwOolI7LumBdJEZ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abSelected="1" topLeftCell="A19" zoomScaleNormal="100" workbookViewId="0">
      <selection activeCell="C28" sqref="C28"/>
    </sheetView>
  </sheetViews>
  <sheetFormatPr defaultColWidth="9.33203125" defaultRowHeight="14.4" x14ac:dyDescent="0.3"/>
  <cols>
    <col min="1" max="1" width="3" style="45" customWidth="1"/>
    <col min="2" max="2" width="48" style="131" customWidth="1"/>
    <col min="3" max="3" width="27.6640625" style="131" customWidth="1"/>
    <col min="4" max="8" width="21.6640625" style="131" customWidth="1"/>
    <col min="9" max="9" width="15.6640625" style="131" customWidth="1"/>
    <col min="10" max="14" width="15.6640625" style="45" customWidth="1"/>
    <col min="15" max="15" width="16.33203125" style="45" customWidth="1"/>
    <col min="16" max="29" width="15.6640625" style="45" customWidth="1"/>
    <col min="30" max="32" width="20.6640625" style="45" customWidth="1"/>
    <col min="33" max="44" width="15.6640625" style="45" customWidth="1"/>
    <col min="45" max="45" width="16.6640625" style="45" customWidth="1"/>
    <col min="46" max="55" width="15.6640625" style="45" customWidth="1"/>
    <col min="56" max="56" width="18" style="45" customWidth="1"/>
    <col min="57" max="59" width="15.6640625" style="45" customWidth="1"/>
    <col min="60" max="179" width="9.33203125" style="45"/>
    <col min="180" max="16384" width="9.33203125" style="131"/>
  </cols>
  <sheetData>
    <row r="1" spans="2:9" s="45" customFormat="1" ht="35.4" customHeight="1" x14ac:dyDescent="0.35">
      <c r="B1" s="313" t="s">
        <v>739</v>
      </c>
      <c r="C1" s="314"/>
      <c r="D1" s="47"/>
    </row>
    <row r="2" spans="2:9" s="45" customFormat="1" ht="18" x14ac:dyDescent="0.35">
      <c r="B2" s="46"/>
    </row>
    <row r="3" spans="2:9" s="45" customFormat="1" ht="15.6" x14ac:dyDescent="0.3">
      <c r="B3" s="49" t="s">
        <v>368</v>
      </c>
    </row>
    <row r="4" spans="2:9" x14ac:dyDescent="0.3">
      <c r="B4" s="114" t="s">
        <v>369</v>
      </c>
      <c r="C4" s="115" t="str">
        <f>Facility!C4</f>
        <v>Howard Midstream Energy Partners, LLC</v>
      </c>
      <c r="D4" s="45"/>
      <c r="E4" s="45"/>
      <c r="F4" s="45"/>
      <c r="G4" s="45"/>
      <c r="H4" s="45"/>
      <c r="I4" s="45"/>
    </row>
    <row r="5" spans="2:9" x14ac:dyDescent="0.3">
      <c r="B5" s="114" t="s">
        <v>14</v>
      </c>
      <c r="C5" s="115" t="str">
        <f>Facility!C21</f>
        <v>Tioga CPF#2 Compressor Station</v>
      </c>
      <c r="D5" s="45"/>
      <c r="E5" s="45"/>
      <c r="F5" s="45"/>
      <c r="G5" s="45"/>
      <c r="H5" s="45"/>
      <c r="I5" s="45"/>
    </row>
    <row r="6" spans="2:9" s="45" customFormat="1" x14ac:dyDescent="0.3"/>
    <row r="7" spans="2:9" s="45" customFormat="1" ht="15.6" x14ac:dyDescent="0.3">
      <c r="B7" s="49" t="s">
        <v>740</v>
      </c>
    </row>
    <row r="8" spans="2:9" x14ac:dyDescent="0.3">
      <c r="B8" s="76" t="s">
        <v>741</v>
      </c>
      <c r="C8" s="315">
        <f>IF(ICR_ID="","",ICR_ID)</f>
        <v>1096620</v>
      </c>
      <c r="D8" s="45"/>
      <c r="E8" s="45"/>
      <c r="F8" s="45"/>
      <c r="G8" s="45"/>
      <c r="H8" s="45"/>
      <c r="I8" s="45"/>
    </row>
    <row r="9" spans="2:9" ht="44.25" customHeight="1" x14ac:dyDescent="0.3">
      <c r="B9" s="303" t="s">
        <v>742</v>
      </c>
      <c r="C9" s="294" t="s">
        <v>897</v>
      </c>
      <c r="D9" s="45"/>
      <c r="E9" s="45"/>
      <c r="F9" s="45"/>
      <c r="G9" s="45"/>
      <c r="H9" s="45"/>
      <c r="I9" s="45"/>
    </row>
    <row r="10" spans="2:9" ht="46.5" customHeight="1" x14ac:dyDescent="0.3">
      <c r="B10" s="303" t="s">
        <v>743</v>
      </c>
      <c r="C10" s="294" t="s">
        <v>897</v>
      </c>
      <c r="D10" s="45"/>
      <c r="E10" s="45"/>
      <c r="F10" s="45"/>
      <c r="G10" s="45"/>
      <c r="H10" s="45"/>
      <c r="I10" s="45"/>
    </row>
    <row r="11" spans="2:9" ht="31.5" customHeight="1" x14ac:dyDescent="0.3">
      <c r="B11" s="303" t="s">
        <v>528</v>
      </c>
      <c r="C11" s="294" t="s">
        <v>953</v>
      </c>
      <c r="D11" s="45"/>
      <c r="E11" s="45"/>
      <c r="F11" s="45"/>
      <c r="G11" s="45"/>
      <c r="H11" s="45"/>
      <c r="I11" s="45"/>
    </row>
    <row r="12" spans="2:9" ht="31.5" customHeight="1" x14ac:dyDescent="0.3">
      <c r="B12" s="303" t="s">
        <v>744</v>
      </c>
      <c r="C12" s="294" t="s">
        <v>951</v>
      </c>
      <c r="D12" s="45"/>
      <c r="E12" s="45"/>
      <c r="F12" s="45"/>
      <c r="G12" s="45"/>
      <c r="H12" s="45"/>
      <c r="I12" s="45"/>
    </row>
    <row r="13" spans="2:9" ht="31.5" customHeight="1" x14ac:dyDescent="0.3">
      <c r="B13" s="303" t="s">
        <v>745</v>
      </c>
      <c r="C13" s="294" t="s">
        <v>897</v>
      </c>
      <c r="D13" s="45"/>
      <c r="E13" s="45"/>
      <c r="F13" s="45"/>
      <c r="G13" s="45"/>
      <c r="H13" s="45"/>
      <c r="I13" s="45"/>
    </row>
    <row r="14" spans="2:9" ht="31.5" customHeight="1" x14ac:dyDescent="0.3">
      <c r="B14" s="303" t="s">
        <v>746</v>
      </c>
      <c r="C14" s="294" t="s">
        <v>951</v>
      </c>
      <c r="D14" s="45"/>
      <c r="E14" s="45"/>
      <c r="F14" s="45"/>
      <c r="G14" s="45"/>
      <c r="H14" s="45"/>
      <c r="I14" s="45"/>
    </row>
    <row r="15" spans="2:9" ht="31.5" customHeight="1" x14ac:dyDescent="0.3">
      <c r="B15" s="303" t="s">
        <v>747</v>
      </c>
      <c r="C15" s="294" t="s">
        <v>951</v>
      </c>
      <c r="D15" s="45"/>
      <c r="E15" s="45"/>
      <c r="F15" s="45"/>
      <c r="G15" s="45"/>
      <c r="H15" s="45"/>
      <c r="I15" s="45"/>
    </row>
    <row r="16" spans="2:9" ht="31.5" customHeight="1" x14ac:dyDescent="0.3">
      <c r="B16" s="303" t="s">
        <v>748</v>
      </c>
      <c r="C16" s="294" t="s">
        <v>951</v>
      </c>
      <c r="D16" s="45"/>
      <c r="E16" s="45"/>
      <c r="F16" s="45"/>
      <c r="G16" s="45"/>
      <c r="H16" s="45"/>
      <c r="I16" s="45"/>
    </row>
    <row r="17" spans="2:32" ht="28.8" x14ac:dyDescent="0.3">
      <c r="B17" s="106" t="s">
        <v>749</v>
      </c>
      <c r="C17" s="294" t="s">
        <v>897</v>
      </c>
      <c r="D17" s="45"/>
      <c r="E17" s="45"/>
      <c r="F17" s="45"/>
      <c r="G17" s="45"/>
      <c r="H17" s="45"/>
      <c r="I17" s="45"/>
    </row>
    <row r="18" spans="2:32" x14ac:dyDescent="0.3">
      <c r="B18" s="110" t="s">
        <v>750</v>
      </c>
      <c r="C18" s="242" t="s">
        <v>799</v>
      </c>
      <c r="D18" s="45"/>
      <c r="E18" s="45"/>
      <c r="F18" s="45"/>
      <c r="G18" s="45"/>
      <c r="H18" s="45"/>
      <c r="I18" s="45"/>
    </row>
    <row r="19" spans="2:32" ht="57.6" x14ac:dyDescent="0.3">
      <c r="B19" s="106" t="s">
        <v>751</v>
      </c>
      <c r="C19" s="301" t="s">
        <v>954</v>
      </c>
      <c r="D19" s="74"/>
      <c r="E19" s="45"/>
      <c r="F19" s="45"/>
      <c r="G19" s="45"/>
      <c r="H19" s="45"/>
      <c r="I19" s="45"/>
    </row>
    <row r="20" spans="2:32" ht="28.8" x14ac:dyDescent="0.3">
      <c r="B20" s="106" t="s">
        <v>752</v>
      </c>
      <c r="C20" s="316" t="s">
        <v>753</v>
      </c>
      <c r="D20" s="316" t="s">
        <v>754</v>
      </c>
      <c r="E20" s="316" t="s">
        <v>755</v>
      </c>
      <c r="F20" s="316" t="s">
        <v>756</v>
      </c>
      <c r="G20" s="316" t="s">
        <v>757</v>
      </c>
      <c r="H20" s="316" t="s">
        <v>758</v>
      </c>
      <c r="I20" s="45"/>
    </row>
    <row r="21" spans="2:32" ht="28.8" x14ac:dyDescent="0.3">
      <c r="B21" s="110" t="s">
        <v>759</v>
      </c>
      <c r="C21" s="80" t="s">
        <v>799</v>
      </c>
      <c r="D21" s="80" t="s">
        <v>799</v>
      </c>
      <c r="E21" s="80" t="s">
        <v>799</v>
      </c>
      <c r="F21" s="80" t="s">
        <v>799</v>
      </c>
      <c r="G21" s="80" t="s">
        <v>799</v>
      </c>
      <c r="H21" s="80" t="s">
        <v>799</v>
      </c>
      <c r="I21" s="45"/>
    </row>
    <row r="22" spans="2:32" x14ac:dyDescent="0.3">
      <c r="B22" s="110" t="s">
        <v>760</v>
      </c>
      <c r="C22" s="80" t="s">
        <v>804</v>
      </c>
      <c r="D22" s="80" t="s">
        <v>804</v>
      </c>
      <c r="E22" s="80" t="s">
        <v>804</v>
      </c>
      <c r="F22" s="80" t="s">
        <v>804</v>
      </c>
      <c r="G22" s="80" t="s">
        <v>804</v>
      </c>
      <c r="H22" s="80" t="s">
        <v>804</v>
      </c>
      <c r="I22" s="45"/>
    </row>
    <row r="23" spans="2:32" x14ac:dyDescent="0.3">
      <c r="B23" s="110" t="s">
        <v>761</v>
      </c>
      <c r="C23" s="77"/>
      <c r="D23" s="77"/>
      <c r="E23" s="77"/>
      <c r="F23" s="77"/>
      <c r="G23" s="77"/>
      <c r="H23" s="77"/>
      <c r="I23" s="45"/>
    </row>
    <row r="24" spans="2:32" ht="43.2" x14ac:dyDescent="0.3">
      <c r="B24" s="86" t="s">
        <v>762</v>
      </c>
      <c r="C24" s="109" t="s">
        <v>951</v>
      </c>
      <c r="D24" s="181"/>
      <c r="E24" s="181"/>
      <c r="F24" s="45"/>
      <c r="G24" s="45"/>
      <c r="H24" s="45"/>
      <c r="I24" s="45"/>
    </row>
    <row r="25" spans="2:32" s="45" customFormat="1" x14ac:dyDescent="0.3"/>
    <row r="26" spans="2:32" ht="15.6" x14ac:dyDescent="0.3">
      <c r="B26" s="49" t="s">
        <v>763</v>
      </c>
      <c r="C26" s="317"/>
      <c r="D26" s="317"/>
      <c r="E26" s="317"/>
      <c r="F26" s="317"/>
      <c r="G26" s="317"/>
      <c r="H26" s="45"/>
      <c r="I26" s="45"/>
    </row>
    <row r="27" spans="2:32" x14ac:dyDescent="0.3">
      <c r="B27" s="318" t="s">
        <v>764</v>
      </c>
      <c r="C27" s="301">
        <v>72</v>
      </c>
      <c r="D27" s="317"/>
      <c r="E27" s="317"/>
      <c r="F27" s="317"/>
      <c r="G27" s="317"/>
      <c r="H27" s="45"/>
      <c r="I27" s="45"/>
    </row>
    <row r="28" spans="2:32" ht="41.7" customHeight="1" x14ac:dyDescent="0.3">
      <c r="B28" s="318" t="s">
        <v>765</v>
      </c>
      <c r="C28" s="301">
        <v>0</v>
      </c>
      <c r="D28" s="317"/>
      <c r="E28" s="317"/>
      <c r="F28" s="317"/>
      <c r="G28" s="317"/>
      <c r="H28" s="45"/>
      <c r="I28" s="45"/>
    </row>
    <row r="29" spans="2:32" ht="57.6" x14ac:dyDescent="0.3">
      <c r="B29" s="318" t="s">
        <v>766</v>
      </c>
      <c r="C29" s="301">
        <v>0</v>
      </c>
      <c r="D29" s="317"/>
      <c r="E29" s="317"/>
      <c r="F29" s="317"/>
      <c r="G29" s="317"/>
      <c r="H29" s="45"/>
      <c r="I29" s="45"/>
    </row>
    <row r="30" spans="2:32" x14ac:dyDescent="0.3">
      <c r="B30" s="45"/>
      <c r="C30" s="45"/>
      <c r="D30" s="45"/>
      <c r="E30" s="317"/>
      <c r="F30" s="317"/>
      <c r="G30" s="317"/>
      <c r="H30" s="45"/>
      <c r="I30" s="45"/>
    </row>
    <row r="31" spans="2:32" ht="15.6" x14ac:dyDescent="0.3">
      <c r="B31" s="49" t="s">
        <v>767</v>
      </c>
      <c r="C31" s="104"/>
      <c r="D31" s="184"/>
      <c r="E31" s="45"/>
      <c r="F31" s="317"/>
      <c r="G31" s="317"/>
      <c r="H31" s="45"/>
      <c r="I31" s="45"/>
    </row>
    <row r="32" spans="2:32" x14ac:dyDescent="0.3">
      <c r="B32" s="160"/>
      <c r="C32" s="319" t="s">
        <v>768</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474</v>
      </c>
      <c r="AE32" s="323"/>
      <c r="AF32" s="324"/>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5" t="s">
        <v>774</v>
      </c>
      <c r="C34" s="326"/>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107"/>
      <c r="AD34" s="107"/>
      <c r="AE34" s="164"/>
      <c r="AF34" s="164"/>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Yp/yXS6rBDeqEKLnKWdrlDPdU/Wx0OFNBc7B8FVcS6HlY3ykH1lWZjEAFm+36HjSEHpMHjob6KC9oOl2J2takA==" saltValue="dfnNGilM3TS+ZFaCmdWVU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775</v>
      </c>
    </row>
    <row r="2" spans="1:3" x14ac:dyDescent="0.3">
      <c r="A2" s="328">
        <f>'Control Devices'!B11</f>
        <v>0</v>
      </c>
      <c r="B2" s="328" t="str">
        <f t="shared" si="0"/>
        <v/>
      </c>
    </row>
    <row r="3" spans="1:3" x14ac:dyDescent="0.3">
      <c r="A3" s="328">
        <f>'Control Devices'!B12</f>
        <v>0</v>
      </c>
      <c r="B3" s="328" t="str">
        <f t="shared" si="0"/>
        <v/>
      </c>
    </row>
    <row r="4" spans="1:3" x14ac:dyDescent="0.3">
      <c r="A4" s="328">
        <f>'Control Devices'!B13</f>
        <v>0</v>
      </c>
      <c r="B4" s="328" t="str">
        <f t="shared" si="0"/>
        <v/>
      </c>
    </row>
    <row r="5" spans="1:3" x14ac:dyDescent="0.3">
      <c r="A5" s="328">
        <f>'Control Devices'!B14</f>
        <v>0</v>
      </c>
      <c r="B5" s="328" t="str">
        <f t="shared" si="0"/>
        <v/>
      </c>
    </row>
    <row r="6" spans="1:3" x14ac:dyDescent="0.3">
      <c r="A6" s="328">
        <f>'Control Devices'!B15</f>
        <v>0</v>
      </c>
      <c r="B6" s="328" t="str">
        <f t="shared" si="0"/>
        <v/>
      </c>
    </row>
    <row r="7" spans="1:3" x14ac:dyDescent="0.3">
      <c r="A7" s="328">
        <f>'Control Devices'!B16</f>
        <v>0</v>
      </c>
      <c r="B7" s="328" t="str">
        <f t="shared" si="0"/>
        <v/>
      </c>
    </row>
    <row r="8" spans="1:3" x14ac:dyDescent="0.3">
      <c r="A8" s="328">
        <f>'Control Devices'!B17</f>
        <v>0</v>
      </c>
      <c r="B8" s="328" t="str">
        <f t="shared" si="0"/>
        <v/>
      </c>
    </row>
    <row r="9" spans="1:3" x14ac:dyDescent="0.3">
      <c r="A9" s="328">
        <f>'Control Devices'!B18</f>
        <v>0</v>
      </c>
      <c r="B9" s="328" t="str">
        <f t="shared" si="0"/>
        <v/>
      </c>
    </row>
    <row r="10" spans="1:3" x14ac:dyDescent="0.3">
      <c r="A10" s="328">
        <f>'Control Devices'!B19</f>
        <v>0</v>
      </c>
      <c r="B10" s="328" t="str">
        <f t="shared" si="0"/>
        <v/>
      </c>
    </row>
    <row r="11" spans="1:3" x14ac:dyDescent="0.3">
      <c r="A11" s="328">
        <f>'Control Devices'!B20</f>
        <v>0</v>
      </c>
      <c r="B11" s="328" t="str">
        <f t="shared" si="0"/>
        <v/>
      </c>
    </row>
    <row r="12" spans="1:3" x14ac:dyDescent="0.3">
      <c r="A12" s="328">
        <f>'Control Devices'!B21</f>
        <v>0</v>
      </c>
      <c r="B12" s="328" t="str">
        <f t="shared" si="0"/>
        <v/>
      </c>
    </row>
    <row r="13" spans="1:3" x14ac:dyDescent="0.3">
      <c r="A13" s="328">
        <f>'Control Devices'!B22</f>
        <v>0</v>
      </c>
      <c r="B13" s="328" t="str">
        <f t="shared" si="0"/>
        <v/>
      </c>
    </row>
    <row r="14" spans="1:3" x14ac:dyDescent="0.3">
      <c r="A14" s="328">
        <f>'Control Devices'!B23</f>
        <v>0</v>
      </c>
      <c r="B14" s="328" t="str">
        <f t="shared" si="0"/>
        <v/>
      </c>
    </row>
    <row r="15" spans="1:3" x14ac:dyDescent="0.3">
      <c r="A15" s="328">
        <f>'Control Devices'!B24</f>
        <v>0</v>
      </c>
      <c r="B15" s="328" t="str">
        <f t="shared" si="0"/>
        <v/>
      </c>
    </row>
    <row r="16" spans="1:3" x14ac:dyDescent="0.3">
      <c r="A16" s="328">
        <f>'Control Devices'!B25</f>
        <v>0</v>
      </c>
      <c r="B16" s="328" t="str">
        <f t="shared" si="0"/>
        <v/>
      </c>
    </row>
    <row r="17" spans="1:2" x14ac:dyDescent="0.3">
      <c r="A17" s="328">
        <f>'Control Devices'!B26</f>
        <v>0</v>
      </c>
      <c r="B17" s="328" t="str">
        <f t="shared" si="0"/>
        <v/>
      </c>
    </row>
    <row r="18" spans="1:2" x14ac:dyDescent="0.3">
      <c r="A18" s="328">
        <f>'Control Devices'!B27</f>
        <v>0</v>
      </c>
      <c r="B18" s="328" t="str">
        <f t="shared" si="0"/>
        <v/>
      </c>
    </row>
    <row r="19" spans="1:2" x14ac:dyDescent="0.3">
      <c r="A19" s="328">
        <f>'Control Devices'!B54</f>
        <v>0</v>
      </c>
      <c r="B19" s="328" t="str">
        <f t="shared" si="0"/>
        <v/>
      </c>
    </row>
    <row r="20" spans="1:2" x14ac:dyDescent="0.3">
      <c r="A20" s="328">
        <f>'Control Devices'!B55</f>
        <v>0</v>
      </c>
      <c r="B20" s="328" t="str">
        <f t="shared" si="0"/>
        <v/>
      </c>
    </row>
    <row r="21" spans="1:2" x14ac:dyDescent="0.3">
      <c r="A21" s="328">
        <f>'Control Devices'!B56</f>
        <v>0</v>
      </c>
      <c r="B21" s="328" t="str">
        <f t="shared" si="0"/>
        <v/>
      </c>
    </row>
    <row r="22" spans="1:2" x14ac:dyDescent="0.3">
      <c r="A22" s="328">
        <f>'Control Devices'!B57</f>
        <v>0</v>
      </c>
      <c r="B22" s="328" t="str">
        <f t="shared" si="0"/>
        <v/>
      </c>
    </row>
    <row r="23" spans="1:2" x14ac:dyDescent="0.3">
      <c r="A23" s="328">
        <f>'Control Devices'!B58</f>
        <v>0</v>
      </c>
      <c r="B23" s="328" t="str">
        <f t="shared" si="0"/>
        <v/>
      </c>
    </row>
    <row r="24" spans="1:2" x14ac:dyDescent="0.3">
      <c r="A24" s="328">
        <f>'Control Devices'!B59</f>
        <v>0</v>
      </c>
      <c r="B24" s="328" t="str">
        <f t="shared" si="0"/>
        <v/>
      </c>
    </row>
    <row r="25" spans="1:2" x14ac:dyDescent="0.3">
      <c r="A25" s="328">
        <f>'Control Devices'!B60</f>
        <v>0</v>
      </c>
      <c r="B25" s="328" t="str">
        <f t="shared" si="0"/>
        <v/>
      </c>
    </row>
    <row r="26" spans="1:2" x14ac:dyDescent="0.3">
      <c r="A26" s="328">
        <f>'Control Devices'!B61</f>
        <v>0</v>
      </c>
      <c r="B26" s="328" t="str">
        <f t="shared" si="0"/>
        <v/>
      </c>
    </row>
    <row r="27" spans="1:2" x14ac:dyDescent="0.3">
      <c r="A27" s="328">
        <f>'Control Devices'!B62</f>
        <v>0</v>
      </c>
      <c r="B27" s="328" t="str">
        <f t="shared" si="0"/>
        <v/>
      </c>
    </row>
    <row r="28" spans="1:2" x14ac:dyDescent="0.3">
      <c r="A28" s="328">
        <f>'Control Devices'!B63</f>
        <v>0</v>
      </c>
      <c r="B28" s="328" t="str">
        <f t="shared" si="0"/>
        <v/>
      </c>
    </row>
    <row r="29" spans="1:2" x14ac:dyDescent="0.3">
      <c r="A29" s="328">
        <f>'Control Devices'!B64</f>
        <v>0</v>
      </c>
      <c r="B29" s="328" t="str">
        <f t="shared" si="0"/>
        <v/>
      </c>
    </row>
    <row r="30" spans="1:2" x14ac:dyDescent="0.3">
      <c r="A30" s="328">
        <f>'Control Devices'!B65</f>
        <v>0</v>
      </c>
      <c r="B30" s="328" t="str">
        <f t="shared" si="0"/>
        <v/>
      </c>
    </row>
    <row r="31" spans="1:2" x14ac:dyDescent="0.3">
      <c r="A31" s="328">
        <f>'Control Devices'!B66</f>
        <v>0</v>
      </c>
      <c r="B31" s="328" t="str">
        <f t="shared" si="0"/>
        <v/>
      </c>
    </row>
    <row r="32" spans="1:2" x14ac:dyDescent="0.3">
      <c r="A32" s="328">
        <f>'Control Devices'!B67</f>
        <v>0</v>
      </c>
      <c r="B32" s="328" t="str">
        <f t="shared" si="0"/>
        <v/>
      </c>
    </row>
    <row r="33" spans="1:2" x14ac:dyDescent="0.3">
      <c r="A33" s="328">
        <f>'Control Devices'!B68</f>
        <v>0</v>
      </c>
      <c r="B33" s="328"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5eYODVcRFsQQhU5aoVJNB9B+rLl0gmN3uueAO0lFML57bsPkcqEh/PMBIpZzK+t425YFMmRIy2+qrRUviF6Z2Q==" saltValue="ossk9KFtB7Mvk3bBssR2i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0" zoomScale="99" zoomScaleNormal="99" workbookViewId="0">
      <selection activeCell="G8" sqref="G8"/>
    </sheetView>
  </sheetViews>
  <sheetFormatPr defaultColWidth="8.88671875" defaultRowHeight="14.4" x14ac:dyDescent="0.3"/>
  <cols>
    <col min="1" max="1" width="3.33203125" style="38" customWidth="1"/>
    <col min="2" max="2" width="24.33203125" style="43" bestFit="1" customWidth="1"/>
    <col min="3" max="3" width="9.88671875" style="44" customWidth="1"/>
    <col min="4" max="4" width="26.33203125" style="43" customWidth="1"/>
    <col min="5" max="5" width="4.5546875" style="38" customWidth="1"/>
    <col min="6" max="6" width="76.33203125" style="43" customWidth="1"/>
    <col min="7" max="7" width="65.664062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itv8mUFlPnLodFIf/0s4WLsXLiqO1qWVXNTdclzvmiMLR5AnWgJ1QoFIKFo0Utzcs0crFZxgO78nYHjatlFU4g==" saltValue="ZmSoUVSOMXtVzbR2oGvz6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49"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7"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WJVIpvKqn1DOpQdSbZgtRKRvaXYQBF/783iOP9hSS9ZErKGi9TJe5IZCZSYXQyOpG8GRCMOEDHIVCwQWf2Iqxw==" saltValue="yABUN7GR3ZPCfkn8+rt5y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36" workbookViewId="0">
      <selection activeCell="C59" sqref="C59"/>
    </sheetView>
  </sheetViews>
  <sheetFormatPr defaultRowHeight="14.4" x14ac:dyDescent="0.3"/>
  <cols>
    <col min="1" max="1" width="3" style="45" customWidth="1"/>
    <col min="2" max="2" width="66.5546875" style="45" customWidth="1"/>
    <col min="3" max="3" width="46.6640625" style="10" customWidth="1"/>
    <col min="4" max="4" width="49.5546875" style="75" customWidth="1"/>
    <col min="5" max="34" width="10.664062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8">
        <v>877537097</v>
      </c>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8">
        <v>78256</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t="s">
        <v>947</v>
      </c>
    </row>
    <row r="17" spans="2:3" x14ac:dyDescent="0.3">
      <c r="B17" s="76" t="s">
        <v>305</v>
      </c>
      <c r="C17" s="79" t="s">
        <v>948</v>
      </c>
    </row>
    <row r="18" spans="2:3" x14ac:dyDescent="0.3">
      <c r="B18" s="76" t="s">
        <v>306</v>
      </c>
      <c r="C18" s="77"/>
    </row>
    <row r="20" spans="2:3" ht="15.6" x14ac:dyDescent="0.3">
      <c r="B20" s="49" t="s">
        <v>307</v>
      </c>
    </row>
    <row r="21" spans="2:3" x14ac:dyDescent="0.3">
      <c r="B21" s="76" t="s">
        <v>308</v>
      </c>
      <c r="C21" s="77" t="s">
        <v>986</v>
      </c>
    </row>
    <row r="22" spans="2:3" x14ac:dyDescent="0.3">
      <c r="B22" s="76" t="s">
        <v>309</v>
      </c>
      <c r="C22" s="78">
        <v>1096620</v>
      </c>
    </row>
    <row r="23" spans="2:3" x14ac:dyDescent="0.3">
      <c r="B23" s="76" t="s">
        <v>310</v>
      </c>
      <c r="C23" s="80" t="s">
        <v>949</v>
      </c>
    </row>
    <row r="24" spans="2:3" x14ac:dyDescent="0.3">
      <c r="B24" s="76" t="s">
        <v>311</v>
      </c>
      <c r="C24" s="80"/>
    </row>
    <row r="25" spans="2:3" x14ac:dyDescent="0.3">
      <c r="B25" s="76" t="s">
        <v>312</v>
      </c>
      <c r="C25" s="77" t="s">
        <v>987</v>
      </c>
    </row>
    <row r="26" spans="2:3" x14ac:dyDescent="0.3">
      <c r="B26" s="76" t="s">
        <v>313</v>
      </c>
      <c r="C26" s="77" t="s">
        <v>988</v>
      </c>
    </row>
    <row r="27" spans="2:3" x14ac:dyDescent="0.3">
      <c r="B27" s="76" t="s">
        <v>314</v>
      </c>
      <c r="C27" s="77" t="s">
        <v>950</v>
      </c>
    </row>
    <row r="28" spans="2:3" x14ac:dyDescent="0.3">
      <c r="B28" s="76" t="s">
        <v>315</v>
      </c>
      <c r="C28" s="78">
        <v>16930</v>
      </c>
    </row>
    <row r="29" spans="2:3" x14ac:dyDescent="0.3">
      <c r="B29" s="76" t="s">
        <v>316</v>
      </c>
      <c r="C29" s="77" t="s">
        <v>989</v>
      </c>
    </row>
    <row r="30" spans="2:3" x14ac:dyDescent="0.3">
      <c r="B30" s="76" t="s">
        <v>317</v>
      </c>
      <c r="C30" s="77" t="s">
        <v>990</v>
      </c>
    </row>
    <row r="31" spans="2:3" x14ac:dyDescent="0.3">
      <c r="B31" s="76" t="s">
        <v>318</v>
      </c>
      <c r="C31" s="77" t="s">
        <v>991</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8">
        <v>78256</v>
      </c>
    </row>
    <row r="37" spans="2:3" x14ac:dyDescent="0.3">
      <c r="B37" s="76" t="s">
        <v>301</v>
      </c>
      <c r="C37" s="77" t="s">
        <v>944</v>
      </c>
    </row>
    <row r="38" spans="2:3" x14ac:dyDescent="0.3">
      <c r="B38" s="76" t="s">
        <v>302</v>
      </c>
      <c r="C38" s="77" t="s">
        <v>945</v>
      </c>
    </row>
    <row r="39" spans="2:3" x14ac:dyDescent="0.3">
      <c r="B39" s="76" t="s">
        <v>303</v>
      </c>
      <c r="C39" s="77" t="s">
        <v>946</v>
      </c>
    </row>
    <row r="40" spans="2:3" x14ac:dyDescent="0.3">
      <c r="B40" s="76" t="s">
        <v>304</v>
      </c>
      <c r="C40" s="77" t="s">
        <v>947</v>
      </c>
    </row>
    <row r="41" spans="2:3" x14ac:dyDescent="0.3">
      <c r="B41" s="76" t="s">
        <v>305</v>
      </c>
      <c r="C41" s="79" t="s">
        <v>948</v>
      </c>
    </row>
    <row r="42" spans="2:3" x14ac:dyDescent="0.3">
      <c r="B42" s="76" t="s">
        <v>306</v>
      </c>
      <c r="C42" s="77"/>
    </row>
    <row r="43" spans="2:3" x14ac:dyDescent="0.3">
      <c r="B43" s="81"/>
      <c r="C43" s="82"/>
    </row>
    <row r="44" spans="2:3" x14ac:dyDescent="0.3">
      <c r="B44" s="83" t="s">
        <v>319</v>
      </c>
      <c r="C44" s="77" t="s">
        <v>897</v>
      </c>
    </row>
    <row r="45" spans="2:3" x14ac:dyDescent="0.3">
      <c r="B45" s="83" t="s">
        <v>320</v>
      </c>
      <c r="C45" s="77" t="s">
        <v>897</v>
      </c>
    </row>
    <row r="46" spans="2:3" x14ac:dyDescent="0.3">
      <c r="B46" s="81"/>
      <c r="C46" s="82"/>
    </row>
    <row r="47" spans="2:3" x14ac:dyDescent="0.3">
      <c r="B47" s="83" t="s">
        <v>321</v>
      </c>
      <c r="C47" s="77" t="s">
        <v>897</v>
      </c>
    </row>
    <row r="48" spans="2:3" x14ac:dyDescent="0.3">
      <c r="B48" s="84" t="s">
        <v>322</v>
      </c>
      <c r="C48" s="77"/>
    </row>
    <row r="49" spans="2:3" ht="28.8" x14ac:dyDescent="0.3">
      <c r="B49" s="85" t="s">
        <v>323</v>
      </c>
      <c r="C49" s="77"/>
    </row>
    <row r="50" spans="2:3" ht="28.8" x14ac:dyDescent="0.3">
      <c r="B50" s="85" t="s">
        <v>324</v>
      </c>
      <c r="C50" s="77"/>
    </row>
    <row r="51" spans="2:3" x14ac:dyDescent="0.3">
      <c r="B51" s="86" t="s">
        <v>325</v>
      </c>
      <c r="C51" s="78">
        <v>12</v>
      </c>
    </row>
    <row r="52" spans="2:3" x14ac:dyDescent="0.3">
      <c r="B52" s="87" t="s">
        <v>326</v>
      </c>
      <c r="C52" s="88" t="s">
        <v>994</v>
      </c>
    </row>
    <row r="53" spans="2:3" x14ac:dyDescent="0.3">
      <c r="B53" s="81"/>
      <c r="C53" s="82"/>
    </row>
    <row r="54" spans="2:3" ht="72" x14ac:dyDescent="0.3">
      <c r="B54" s="89" t="s">
        <v>327</v>
      </c>
      <c r="C54" s="90">
        <f>55050*10^3</f>
        <v>55050000</v>
      </c>
    </row>
    <row r="55" spans="2:3" x14ac:dyDescent="0.3">
      <c r="B55" s="91" t="s">
        <v>328</v>
      </c>
      <c r="C55" s="77" t="s">
        <v>897</v>
      </c>
    </row>
    <row r="56" spans="2:3" ht="72" x14ac:dyDescent="0.3">
      <c r="B56" s="86" t="s">
        <v>329</v>
      </c>
      <c r="C56" s="78">
        <v>0</v>
      </c>
    </row>
    <row r="57" spans="2:3" ht="28.8" x14ac:dyDescent="0.3">
      <c r="B57" s="86" t="s">
        <v>330</v>
      </c>
      <c r="C57" s="77"/>
    </row>
    <row r="58" spans="2:3" ht="28.8" x14ac:dyDescent="0.3">
      <c r="B58" s="86" t="s">
        <v>331</v>
      </c>
      <c r="C58" s="77">
        <v>12.45</v>
      </c>
    </row>
    <row r="60" spans="2:3" ht="15.6" x14ac:dyDescent="0.3">
      <c r="B60" s="92" t="s">
        <v>332</v>
      </c>
      <c r="C60" s="93" t="s">
        <v>333</v>
      </c>
    </row>
    <row r="61" spans="2:3" x14ac:dyDescent="0.3">
      <c r="B61" s="94" t="s">
        <v>38</v>
      </c>
      <c r="C61" s="95" t="s">
        <v>897</v>
      </c>
    </row>
    <row r="62" spans="2:3" x14ac:dyDescent="0.3">
      <c r="B62" s="96" t="s">
        <v>42</v>
      </c>
      <c r="C62" s="77" t="s">
        <v>897</v>
      </c>
    </row>
    <row r="63" spans="2:3" x14ac:dyDescent="0.3">
      <c r="B63" s="97" t="s">
        <v>334</v>
      </c>
      <c r="C63" s="77" t="s">
        <v>951</v>
      </c>
    </row>
    <row r="64" spans="2:3" x14ac:dyDescent="0.3">
      <c r="B64" s="97" t="s">
        <v>50</v>
      </c>
      <c r="C64" s="77" t="s">
        <v>897</v>
      </c>
    </row>
    <row r="65" spans="2:3" x14ac:dyDescent="0.3">
      <c r="B65" s="96" t="s">
        <v>335</v>
      </c>
      <c r="C65" s="77" t="s">
        <v>951</v>
      </c>
    </row>
    <row r="66" spans="2:3" x14ac:dyDescent="0.3">
      <c r="B66" s="96" t="s">
        <v>336</v>
      </c>
    </row>
    <row r="67" spans="2:3" x14ac:dyDescent="0.3">
      <c r="B67" s="96" t="s">
        <v>337</v>
      </c>
      <c r="C67" s="77" t="s">
        <v>951</v>
      </c>
    </row>
    <row r="68" spans="2:3" x14ac:dyDescent="0.3">
      <c r="B68" s="96" t="s">
        <v>338</v>
      </c>
      <c r="C68" s="77" t="s">
        <v>951</v>
      </c>
    </row>
    <row r="69" spans="2:3" x14ac:dyDescent="0.3">
      <c r="B69" s="96" t="s">
        <v>339</v>
      </c>
      <c r="C69" s="77" t="s">
        <v>951</v>
      </c>
    </row>
    <row r="70" spans="2:3" x14ac:dyDescent="0.3">
      <c r="B70" s="96" t="s">
        <v>340</v>
      </c>
      <c r="C70" s="77" t="s">
        <v>951</v>
      </c>
    </row>
    <row r="71" spans="2:3" x14ac:dyDescent="0.3">
      <c r="B71" s="96" t="s">
        <v>341</v>
      </c>
      <c r="C71" s="77" t="s">
        <v>951</v>
      </c>
    </row>
    <row r="72" spans="2:3" x14ac:dyDescent="0.3">
      <c r="B72" s="96" t="s">
        <v>342</v>
      </c>
      <c r="C72" s="77" t="s">
        <v>951</v>
      </c>
    </row>
    <row r="73" spans="2:3" x14ac:dyDescent="0.3">
      <c r="B73" s="96" t="s">
        <v>70</v>
      </c>
      <c r="C73" s="77" t="s">
        <v>897</v>
      </c>
    </row>
    <row r="74" spans="2:3" x14ac:dyDescent="0.3">
      <c r="B74" s="96" t="s">
        <v>916</v>
      </c>
      <c r="C74" s="77" t="s">
        <v>951</v>
      </c>
    </row>
    <row r="75" spans="2:3" x14ac:dyDescent="0.3">
      <c r="B75" s="98"/>
      <c r="C75" s="77"/>
    </row>
    <row r="76" spans="2:3" x14ac:dyDescent="0.3">
      <c r="B76" s="98"/>
      <c r="C76" s="77"/>
    </row>
    <row r="77" spans="2:3" x14ac:dyDescent="0.3">
      <c r="B77" s="98"/>
      <c r="C77" s="77"/>
    </row>
    <row r="78" spans="2:3" x14ac:dyDescent="0.3">
      <c r="B78" s="99"/>
      <c r="C78" s="100"/>
    </row>
    <row r="79" spans="2:3" ht="15.6" x14ac:dyDescent="0.3">
      <c r="B79" s="49" t="s">
        <v>344</v>
      </c>
      <c r="C79" s="93"/>
    </row>
    <row r="80" spans="2:3" ht="28.8" x14ac:dyDescent="0.3">
      <c r="B80" s="101" t="s">
        <v>345</v>
      </c>
      <c r="C80" s="102" t="s">
        <v>951</v>
      </c>
    </row>
    <row r="81" spans="2:4" x14ac:dyDescent="0.3">
      <c r="B81" s="103" t="s">
        <v>346</v>
      </c>
      <c r="C81" s="102" t="s">
        <v>897</v>
      </c>
      <c r="D81" s="104" t="s">
        <v>347</v>
      </c>
    </row>
    <row r="82" spans="2:4" x14ac:dyDescent="0.3">
      <c r="B82" s="105"/>
      <c r="C82" s="100"/>
    </row>
    <row r="83" spans="2:4" x14ac:dyDescent="0.3">
      <c r="B83" s="99"/>
      <c r="C83" s="100"/>
    </row>
    <row r="84" spans="2:4" ht="15.6" x14ac:dyDescent="0.3">
      <c r="B84" s="49" t="s">
        <v>348</v>
      </c>
      <c r="C84" s="100"/>
    </row>
    <row r="85" spans="2:4" x14ac:dyDescent="0.3">
      <c r="B85" s="106" t="s">
        <v>349</v>
      </c>
      <c r="C85" s="107" t="s">
        <v>952</v>
      </c>
    </row>
    <row r="86" spans="2:4" ht="28.8" x14ac:dyDescent="0.3">
      <c r="B86" s="108" t="s">
        <v>350</v>
      </c>
      <c r="C86" s="109"/>
    </row>
    <row r="87" spans="2:4" x14ac:dyDescent="0.3">
      <c r="B87" s="110" t="s">
        <v>351</v>
      </c>
      <c r="C87" s="109"/>
    </row>
    <row r="88" spans="2:4" ht="60" customHeight="1" x14ac:dyDescent="0.3">
      <c r="B88" s="110" t="s">
        <v>352</v>
      </c>
      <c r="C88" s="109"/>
    </row>
    <row r="89" spans="2:4" x14ac:dyDescent="0.3">
      <c r="B89" s="110" t="s">
        <v>353</v>
      </c>
      <c r="C89" s="109"/>
    </row>
    <row r="90" spans="2:4" ht="28.8" x14ac:dyDescent="0.3">
      <c r="B90" s="111" t="s">
        <v>354</v>
      </c>
      <c r="C90" s="109" t="s">
        <v>897</v>
      </c>
    </row>
    <row r="91" spans="2:4" ht="61.95" customHeight="1" x14ac:dyDescent="0.3">
      <c r="B91" s="110" t="s">
        <v>355</v>
      </c>
      <c r="C91" s="109" t="s">
        <v>897</v>
      </c>
    </row>
    <row r="92" spans="2:4" x14ac:dyDescent="0.3">
      <c r="B92" s="110" t="s">
        <v>356</v>
      </c>
      <c r="C92" s="109" t="s">
        <v>951</v>
      </c>
    </row>
    <row r="93" spans="2:4" ht="28.8" x14ac:dyDescent="0.3">
      <c r="B93" s="111" t="s">
        <v>357</v>
      </c>
      <c r="C93" s="109" t="s">
        <v>897</v>
      </c>
      <c r="D93" s="45"/>
    </row>
    <row r="94" spans="2:4" x14ac:dyDescent="0.3">
      <c r="B94" s="110" t="s">
        <v>358</v>
      </c>
      <c r="C94" s="109" t="s">
        <v>951</v>
      </c>
    </row>
    <row r="95" spans="2:4" x14ac:dyDescent="0.3">
      <c r="B95" s="110" t="s">
        <v>359</v>
      </c>
      <c r="C95" s="109" t="s">
        <v>951</v>
      </c>
    </row>
    <row r="96" spans="2:4" x14ac:dyDescent="0.3">
      <c r="B96" s="110" t="s">
        <v>360</v>
      </c>
      <c r="C96" s="109" t="s">
        <v>951</v>
      </c>
    </row>
    <row r="97" spans="2:3" x14ac:dyDescent="0.3">
      <c r="B97" s="110" t="s">
        <v>361</v>
      </c>
      <c r="C97" s="109" t="s">
        <v>897</v>
      </c>
    </row>
    <row r="98" spans="2:3" x14ac:dyDescent="0.3">
      <c r="B98" s="110" t="s">
        <v>362</v>
      </c>
      <c r="C98" s="109" t="s">
        <v>951</v>
      </c>
    </row>
    <row r="99" spans="2:3" x14ac:dyDescent="0.3">
      <c r="B99" s="110" t="s">
        <v>363</v>
      </c>
      <c r="C99" s="109" t="s">
        <v>897</v>
      </c>
    </row>
    <row r="100" spans="2:3" x14ac:dyDescent="0.3">
      <c r="B100" s="110" t="s">
        <v>364</v>
      </c>
      <c r="C100" s="109" t="s">
        <v>951</v>
      </c>
    </row>
    <row r="101" spans="2:3" ht="28.8" x14ac:dyDescent="0.3">
      <c r="B101" s="106" t="s">
        <v>365</v>
      </c>
      <c r="C101" s="109" t="s">
        <v>897</v>
      </c>
    </row>
    <row r="102" spans="2:3" x14ac:dyDescent="0.3">
      <c r="B102" s="112" t="s">
        <v>366</v>
      </c>
      <c r="C102" s="113">
        <v>563977</v>
      </c>
    </row>
  </sheetData>
  <sheetProtection algorithmName="SHA-512" hashValue="ILxHFEsFS9lGkXP5yVVCSO9sdGHh3XZJfoTsyY4oD1yGLcfKMEqySxBMoB8EXk+81qRUdn788KiqWmSSVa2O/g==" saltValue="FcSHzLDlby6rWM6JLQWl1g==" spinCount="100000" sheet="1" objects="1" scenarios="1" formatCells="0" formatColumns="0" formatRows="0" insertColumns="0" insertRows="0" insertHyperlinks="0" deleteColumns="0" deleteRows="0" sort="0" autoFilter="0" pivotTables="0"/>
  <conditionalFormatting sqref="C48:C50">
    <cfRule type="expression" dxfId="145" priority="12">
      <formula>NOT($C$47="No")</formula>
    </cfRule>
  </conditionalFormatting>
  <conditionalFormatting sqref="C57">
    <cfRule type="expression" dxfId="144" priority="10">
      <formula>NOT($C$23="Centralized Production Facility")</formula>
    </cfRule>
  </conditionalFormatting>
  <conditionalFormatting sqref="C58">
    <cfRule type="expression" dxfId="143" priority="8">
      <formula>NOT($C$23="Gathering and Boosting Station")</formula>
    </cfRule>
  </conditionalFormatting>
  <conditionalFormatting sqref="C86:C89">
    <cfRule type="expression" dxfId="142" priority="2">
      <formula>$C$85="Area"</formula>
    </cfRule>
  </conditionalFormatting>
  <conditionalFormatting sqref="C87:C89">
    <cfRule type="expression" dxfId="141" priority="4">
      <formula>$C$86="No"</formula>
    </cfRule>
  </conditionalFormatting>
  <conditionalFormatting sqref="C90:C92">
    <cfRule type="expression" dxfId="140" priority="1">
      <formula>$C$85="Major"</formula>
    </cfRule>
  </conditionalFormatting>
  <conditionalFormatting sqref="C91:C92">
    <cfRule type="expression" dxfId="139" priority="3">
      <formula>$C$90="No"</formula>
    </cfRule>
  </conditionalFormatting>
  <conditionalFormatting sqref="C94:C100">
    <cfRule type="expression" dxfId="138" priority="5">
      <formula>$C$93="No"</formula>
    </cfRule>
  </conditionalFormatting>
  <conditionalFormatting sqref="C102">
    <cfRule type="expression" dxfId="137" priority="11">
      <formula>NOT($C$101="Yes")</formula>
    </cfRule>
  </conditionalFormatting>
  <conditionalFormatting sqref="D81">
    <cfRule type="expression" dxfId="136" priority="6">
      <formula>$C$81="Yes"</formula>
    </cfRule>
    <cfRule type="expression" dxfId="135"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47 C86:C101 C61:C65 C67: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06B78F23-B275-4121-B36B-A34E3AFC7212}"/>
    <hyperlink ref="C41" r:id="rId2" xr:uid="{CE3C4DEB-A05E-4478-B665-26CF437B1A72}"/>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12" workbookViewId="0">
      <selection activeCell="C13" sqref="C13"/>
    </sheetView>
  </sheetViews>
  <sheetFormatPr defaultRowHeight="14.4" x14ac:dyDescent="0.3"/>
  <cols>
    <col min="1" max="1" width="3" style="45" customWidth="1"/>
    <col min="2" max="2" width="31.33203125" style="45" customWidth="1"/>
    <col min="3" max="3" width="34.88671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Howard Midstream Energy Partners, LLC</v>
      </c>
    </row>
    <row r="5" spans="2:5" x14ac:dyDescent="0.3">
      <c r="B5" s="114" t="s">
        <v>14</v>
      </c>
      <c r="C5" s="115" t="str">
        <f>Facility!C21</f>
        <v>Tioga CPF#2 Compressor Station</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44282</v>
      </c>
      <c r="D10" s="121">
        <v>44282</v>
      </c>
    </row>
    <row r="11" spans="2:5" x14ac:dyDescent="0.3">
      <c r="B11" s="120"/>
      <c r="C11" s="122" t="s">
        <v>373</v>
      </c>
      <c r="D11" s="122" t="s">
        <v>374</v>
      </c>
    </row>
    <row r="12" spans="2:5" x14ac:dyDescent="0.3">
      <c r="B12" s="123" t="s">
        <v>375</v>
      </c>
      <c r="C12" s="124" t="s">
        <v>376</v>
      </c>
      <c r="D12" s="124" t="s">
        <v>376</v>
      </c>
    </row>
    <row r="13" spans="2:5" x14ac:dyDescent="0.3">
      <c r="B13" s="125" t="s">
        <v>377</v>
      </c>
      <c r="C13" s="126">
        <v>0.16059999999999999</v>
      </c>
      <c r="D13" s="126">
        <v>0.16900000000000001</v>
      </c>
    </row>
    <row r="14" spans="2:5" x14ac:dyDescent="0.3">
      <c r="B14" s="127" t="s">
        <v>378</v>
      </c>
      <c r="C14" s="126">
        <v>0.13239999999999999</v>
      </c>
      <c r="D14" s="126">
        <v>0.1704</v>
      </c>
    </row>
    <row r="15" spans="2:5" x14ac:dyDescent="0.3">
      <c r="B15" s="127" t="s">
        <v>379</v>
      </c>
      <c r="C15" s="126">
        <v>3.8805000000000001</v>
      </c>
      <c r="D15" s="126">
        <v>3.6917</v>
      </c>
      <c r="E15" s="128"/>
    </row>
    <row r="16" spans="2:5" x14ac:dyDescent="0.3">
      <c r="B16" s="127" t="s">
        <v>380</v>
      </c>
      <c r="C16" s="126">
        <v>0.1275</v>
      </c>
      <c r="D16" s="126">
        <v>0.12770000000000001</v>
      </c>
      <c r="E16" s="128"/>
    </row>
    <row r="17" spans="2:5" x14ac:dyDescent="0.3">
      <c r="B17" s="127" t="s">
        <v>381</v>
      </c>
      <c r="C17" s="126">
        <v>1.6999999999999999E-3</v>
      </c>
      <c r="D17" s="126">
        <v>1.6999999999999999E-3</v>
      </c>
      <c r="E17" s="128"/>
    </row>
    <row r="18" spans="2:5" x14ac:dyDescent="0.3">
      <c r="B18" s="127" t="s">
        <v>382</v>
      </c>
      <c r="C18" s="126">
        <v>6.1999999999999998E-3</v>
      </c>
      <c r="D18" s="126">
        <v>6.1999999999999998E-3</v>
      </c>
      <c r="E18" s="128"/>
    </row>
    <row r="19" spans="2:5" x14ac:dyDescent="0.3">
      <c r="B19" s="127" t="s">
        <v>383</v>
      </c>
      <c r="C19" s="126">
        <v>0</v>
      </c>
      <c r="D19" s="126">
        <v>0</v>
      </c>
      <c r="E19" s="128"/>
    </row>
    <row r="20" spans="2:5" x14ac:dyDescent="0.3">
      <c r="B20" s="127" t="s">
        <v>384</v>
      </c>
      <c r="C20" s="126">
        <v>0</v>
      </c>
      <c r="D20" s="126">
        <v>0</v>
      </c>
      <c r="E20" s="128"/>
    </row>
    <row r="21" spans="2:5" x14ac:dyDescent="0.3">
      <c r="B21" s="127" t="s">
        <v>385</v>
      </c>
      <c r="C21" s="126">
        <v>0</v>
      </c>
      <c r="D21" s="126">
        <v>0</v>
      </c>
      <c r="E21" s="128"/>
    </row>
    <row r="22" spans="2:5" x14ac:dyDescent="0.3">
      <c r="B22" s="127" t="s">
        <v>386</v>
      </c>
      <c r="C22" s="126">
        <v>0</v>
      </c>
      <c r="D22" s="126">
        <v>0</v>
      </c>
      <c r="E22" s="128"/>
    </row>
    <row r="23" spans="2:5" x14ac:dyDescent="0.3">
      <c r="B23" s="127" t="s">
        <v>387</v>
      </c>
      <c r="C23" s="126">
        <v>0</v>
      </c>
      <c r="D23" s="126">
        <v>0</v>
      </c>
      <c r="E23" s="128"/>
    </row>
    <row r="24" spans="2:5" x14ac:dyDescent="0.3">
      <c r="B24" s="127" t="s">
        <v>388</v>
      </c>
      <c r="C24" s="126">
        <v>0</v>
      </c>
      <c r="D24" s="126">
        <v>0</v>
      </c>
      <c r="E24" s="128"/>
    </row>
    <row r="25" spans="2:5" ht="14.7" customHeight="1" x14ac:dyDescent="0.3">
      <c r="B25" s="129" t="s">
        <v>389</v>
      </c>
      <c r="C25" s="126">
        <v>0</v>
      </c>
      <c r="D25" s="126">
        <v>0</v>
      </c>
      <c r="E25" s="128"/>
    </row>
    <row r="26" spans="2:5" ht="14.7" customHeight="1" x14ac:dyDescent="0.3">
      <c r="B26" s="129" t="s">
        <v>390</v>
      </c>
      <c r="C26" s="126">
        <v>0</v>
      </c>
      <c r="D26" s="126">
        <v>0</v>
      </c>
      <c r="E26" s="128"/>
    </row>
    <row r="27" spans="2:5" ht="14.7" customHeight="1" x14ac:dyDescent="0.3">
      <c r="B27" s="129" t="s">
        <v>391</v>
      </c>
      <c r="C27" s="126">
        <v>0</v>
      </c>
      <c r="D27" s="126">
        <v>0</v>
      </c>
      <c r="E27" s="128"/>
    </row>
    <row r="28" spans="2:5" x14ac:dyDescent="0.3">
      <c r="B28" s="129" t="s">
        <v>392</v>
      </c>
      <c r="C28" s="126">
        <v>0</v>
      </c>
      <c r="D28" s="126">
        <v>0</v>
      </c>
      <c r="E28" s="128"/>
    </row>
    <row r="29" spans="2:5" x14ac:dyDescent="0.3">
      <c r="B29" s="129" t="s">
        <v>393</v>
      </c>
      <c r="C29" s="126">
        <v>0</v>
      </c>
      <c r="D29" s="126">
        <v>0</v>
      </c>
      <c r="E29" s="128"/>
    </row>
    <row r="30" spans="2:5" x14ac:dyDescent="0.3">
      <c r="B30" s="129" t="s">
        <v>394</v>
      </c>
      <c r="C30" s="126">
        <v>0</v>
      </c>
      <c r="D30" s="126">
        <v>0</v>
      </c>
      <c r="E30" s="128"/>
    </row>
    <row r="31" spans="2:5" x14ac:dyDescent="0.3">
      <c r="B31" s="129" t="s">
        <v>395</v>
      </c>
      <c r="C31" s="126">
        <v>0</v>
      </c>
      <c r="D31" s="126">
        <v>0</v>
      </c>
      <c r="E31" s="128"/>
    </row>
    <row r="32" spans="2:5" x14ac:dyDescent="0.3">
      <c r="B32" s="129" t="s">
        <v>396</v>
      </c>
      <c r="C32" s="126">
        <v>0</v>
      </c>
      <c r="D32" s="126">
        <v>0</v>
      </c>
      <c r="E32" s="128"/>
    </row>
    <row r="33" spans="2:5" x14ac:dyDescent="0.3">
      <c r="B33" s="129" t="s">
        <v>397</v>
      </c>
      <c r="C33" s="126">
        <v>0</v>
      </c>
      <c r="D33" s="126">
        <v>0</v>
      </c>
      <c r="E33" s="128"/>
    </row>
    <row r="34" spans="2:5" x14ac:dyDescent="0.3">
      <c r="B34" s="129" t="s">
        <v>398</v>
      </c>
      <c r="C34" s="126">
        <v>0</v>
      </c>
      <c r="D34" s="126">
        <v>0</v>
      </c>
      <c r="E34" s="128"/>
    </row>
    <row r="35" spans="2:5" x14ac:dyDescent="0.3">
      <c r="B35" s="129" t="s">
        <v>399</v>
      </c>
      <c r="C35" s="126">
        <v>0</v>
      </c>
      <c r="D35" s="126">
        <v>0</v>
      </c>
      <c r="E35" s="128"/>
    </row>
    <row r="36" spans="2:5" x14ac:dyDescent="0.3">
      <c r="B36" s="129" t="s">
        <v>400</v>
      </c>
      <c r="C36" s="126">
        <v>0</v>
      </c>
      <c r="D36" s="126">
        <v>0</v>
      </c>
      <c r="E36" s="128"/>
    </row>
    <row r="37" spans="2:5" x14ac:dyDescent="0.3">
      <c r="B37" s="129" t="s">
        <v>401</v>
      </c>
      <c r="C37" s="126">
        <v>0</v>
      </c>
      <c r="D37" s="126">
        <v>0</v>
      </c>
      <c r="E37" s="128"/>
    </row>
    <row r="38" spans="2:5" x14ac:dyDescent="0.3">
      <c r="B38" s="129" t="s">
        <v>402</v>
      </c>
      <c r="C38" s="126">
        <v>0</v>
      </c>
      <c r="D38" s="126">
        <v>0</v>
      </c>
    </row>
    <row r="39" spans="2:5" x14ac:dyDescent="0.3">
      <c r="B39" s="129" t="s">
        <v>403</v>
      </c>
      <c r="C39" s="126">
        <v>0</v>
      </c>
      <c r="D39" s="126">
        <v>0</v>
      </c>
    </row>
    <row r="40" spans="2:5" x14ac:dyDescent="0.3">
      <c r="B40" s="129" t="s">
        <v>404</v>
      </c>
      <c r="C40" s="126">
        <v>0</v>
      </c>
      <c r="D40" s="126">
        <v>0</v>
      </c>
    </row>
    <row r="41" spans="2:5" x14ac:dyDescent="0.3">
      <c r="B41" s="129" t="s">
        <v>405</v>
      </c>
      <c r="C41" s="126">
        <v>0</v>
      </c>
      <c r="D41" s="126">
        <v>0</v>
      </c>
    </row>
    <row r="42" spans="2:5" x14ac:dyDescent="0.3">
      <c r="B42" s="129" t="s">
        <v>406</v>
      </c>
      <c r="C42" s="126">
        <v>0</v>
      </c>
      <c r="D42" s="126">
        <v>0</v>
      </c>
    </row>
    <row r="43" spans="2:5" x14ac:dyDescent="0.3">
      <c r="B43" s="129" t="s">
        <v>407</v>
      </c>
      <c r="C43" s="126">
        <v>0</v>
      </c>
      <c r="D43" s="126">
        <v>0</v>
      </c>
    </row>
    <row r="44" spans="2:5" x14ac:dyDescent="0.3">
      <c r="B44" s="129" t="s">
        <v>408</v>
      </c>
      <c r="C44" s="126">
        <v>0</v>
      </c>
      <c r="D44" s="126">
        <v>0</v>
      </c>
    </row>
    <row r="45" spans="2:5" x14ac:dyDescent="0.3">
      <c r="B45" s="129" t="s">
        <v>409</v>
      </c>
      <c r="C45" s="126">
        <v>0</v>
      </c>
      <c r="D45" s="126">
        <v>0</v>
      </c>
    </row>
    <row r="46" spans="2:5" x14ac:dyDescent="0.3">
      <c r="B46" s="129" t="s">
        <v>410</v>
      </c>
      <c r="C46" s="126">
        <v>0</v>
      </c>
      <c r="D46" s="126">
        <v>0</v>
      </c>
    </row>
    <row r="47" spans="2:5" x14ac:dyDescent="0.3">
      <c r="B47" s="129" t="s">
        <v>411</v>
      </c>
      <c r="C47" s="126">
        <v>0</v>
      </c>
      <c r="D47" s="126">
        <v>0</v>
      </c>
    </row>
    <row r="48" spans="2:5" x14ac:dyDescent="0.3">
      <c r="B48" s="125" t="s">
        <v>412</v>
      </c>
      <c r="C48" s="126"/>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2X52G4bbxzhCT9ygpR0pskMQbYxFCDJdM3mVWwc0DQ6d8bDQXJ6NRGmKw3fETPjUE/m6MC5BR7r2TVNd4Z5mdw==" saltValue="ARheIye7WbNcpy1r+aLj5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4"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B11" sqref="B11"/>
    </sheetView>
  </sheetViews>
  <sheetFormatPr defaultColWidth="9.33203125" defaultRowHeight="14.4" x14ac:dyDescent="0.3"/>
  <cols>
    <col min="1" max="1" width="3" style="45" customWidth="1"/>
    <col min="2" max="2" width="38.5546875" style="131" customWidth="1"/>
    <col min="3" max="3" width="27.33203125" style="131" customWidth="1"/>
    <col min="4" max="4" width="22.6640625" style="131" customWidth="1"/>
    <col min="5" max="11" width="18.6640625" style="131" customWidth="1"/>
    <col min="12" max="12" width="22.6640625" style="131" customWidth="1"/>
    <col min="13" max="13" width="21.44140625" style="131" customWidth="1"/>
    <col min="14" max="14" width="21.33203125" style="131" customWidth="1"/>
    <col min="15" max="15" width="22.6640625" style="131" customWidth="1"/>
    <col min="16" max="16" width="18.33203125" style="131" bestFit="1" customWidth="1"/>
    <col min="17" max="17" width="19.33203125" style="131" bestFit="1" customWidth="1"/>
    <col min="18" max="18" width="21.664062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33203125" style="131" customWidth="1"/>
    <col min="25" max="26" width="23.44140625" style="131" customWidth="1"/>
    <col min="27" max="27" width="22.6640625" style="131" customWidth="1"/>
    <col min="28" max="28" width="17.5546875" style="131" customWidth="1"/>
    <col min="29" max="70" width="9.33203125" style="45"/>
    <col min="71" max="16384" width="9.332031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Howard Midstream Energy Partners, LLC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Tioga CPF#2 Compressor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7"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
      </c>
      <c r="C32" s="80"/>
      <c r="D32" s="80"/>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
      </c>
      <c r="C33" s="80"/>
      <c r="D33" s="80"/>
      <c r="E33" s="145"/>
      <c r="F33" s="145"/>
      <c r="G33" s="145"/>
      <c r="H33" s="146"/>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0"/>
      <c r="D34" s="80"/>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0"/>
      <c r="D35" s="80"/>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0"/>
      <c r="D36" s="80"/>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0"/>
      <c r="D37" s="80"/>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0"/>
      <c r="D38" s="80"/>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0"/>
      <c r="D39" s="80"/>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0"/>
      <c r="D40" s="80"/>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0"/>
      <c r="D41" s="80"/>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0"/>
      <c r="D42" s="80"/>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0"/>
      <c r="D43" s="80"/>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0"/>
      <c r="D44" s="80"/>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0"/>
      <c r="D45" s="80"/>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0"/>
      <c r="D46" s="80"/>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0"/>
      <c r="D47" s="80"/>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0"/>
      <c r="D48" s="80"/>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0"/>
      <c r="D49" s="80"/>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JUPigPfqQe3XHuc62av0UMl17P0C3YYqCdS3oIH0kXg0m8WSoKgXPe2vI7yxhxEYddJsw+CAnHZ95D+w72whWw==" saltValue="y6qz2pPenweRY1xipnBEWA==" spinCount="100000" sheet="1" objects="1" scenarios="1" formatCells="0" formatColumns="0" formatRows="0" insertColumns="0" insertRows="0" insertHyperlinks="0" deleteColumns="0" deleteRows="0" sort="0" autoFilter="0" pivotTables="0"/>
  <conditionalFormatting sqref="B11:B27">
    <cfRule type="notContainsBlanks" dxfId="133" priority="21">
      <formula>LEN(TRIM(B11))&gt;0</formula>
    </cfRule>
  </conditionalFormatting>
  <conditionalFormatting sqref="B32:B49">
    <cfRule type="notContainsBlanks" dxfId="132" priority="23">
      <formula>LEN(TRIM(B32))&gt;0</formula>
    </cfRule>
  </conditionalFormatting>
  <conditionalFormatting sqref="B54:B68">
    <cfRule type="notContainsBlanks" dxfId="131" priority="27">
      <formula>LEN(TRIM(B54))&gt;0</formula>
    </cfRule>
  </conditionalFormatting>
  <conditionalFormatting sqref="C4:C5">
    <cfRule type="cellIs" dxfId="130" priority="2" operator="equal">
      <formula>0</formula>
    </cfRule>
  </conditionalFormatting>
  <conditionalFormatting sqref="C54:E68">
    <cfRule type="expression" dxfId="129" priority="28">
      <formula>NOT($B54="")</formula>
    </cfRule>
  </conditionalFormatting>
  <conditionalFormatting sqref="C32:I49">
    <cfRule type="expression" dxfId="128" priority="24">
      <formula>NOT($B32="")</formula>
    </cfRule>
  </conditionalFormatting>
  <conditionalFormatting sqref="C11:AB27">
    <cfRule type="expression" dxfId="127" priority="22">
      <formula>NOT($B11="")</formula>
    </cfRule>
  </conditionalFormatting>
  <conditionalFormatting sqref="E11:E27">
    <cfRule type="expression" dxfId="126" priority="4">
      <formula>NOT($D11="Other (specify)")</formula>
    </cfRule>
  </conditionalFormatting>
  <conditionalFormatting sqref="F11:G27">
    <cfRule type="expression" dxfId="125" priority="5">
      <formula>$D11="Vapor recovery unit"</formula>
    </cfRule>
  </conditionalFormatting>
  <conditionalFormatting sqref="R11:S27">
    <cfRule type="expression" dxfId="124" priority="8">
      <formula>NOT($D11="Vapor recovery device")</formula>
    </cfRule>
  </conditionalFormatting>
  <conditionalFormatting sqref="T11:W27 Y11:Y27 AA11:AA27">
    <cfRule type="expression" dxfId="123" priority="6">
      <formula>OR($D11="Other (specify)",$D11="vapor recovery unit")</formula>
    </cfRule>
  </conditionalFormatting>
  <conditionalFormatting sqref="T11:W27">
    <cfRule type="expression" dxfId="122" priority="1">
      <formula>NOT($D11="Thermal oxidizer/incinerator")</formula>
    </cfRule>
  </conditionalFormatting>
  <conditionalFormatting sqref="X11:X27">
    <cfRule type="expression" dxfId="121" priority="7">
      <formula>NOT($D11="Air-assisted candlestick flare")</formula>
    </cfRule>
  </conditionalFormatting>
  <conditionalFormatting sqref="Z11:Z27">
    <cfRule type="expression" dxfId="120" priority="10">
      <formula>$Y11&lt;&gt;"Yes"</formula>
    </cfRule>
  </conditionalFormatting>
  <conditionalFormatting sqref="AB11:AB27">
    <cfRule type="expression" dxfId="119"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10" workbookViewId="0">
      <selection activeCell="H12" sqref="H12:H34"/>
    </sheetView>
  </sheetViews>
  <sheetFormatPr defaultRowHeight="14.4" x14ac:dyDescent="0.3"/>
  <cols>
    <col min="1" max="1" width="3" style="45" customWidth="1"/>
    <col min="2" max="2" width="30.6640625" style="45" customWidth="1"/>
    <col min="3" max="13" width="20.664062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Howard Midstream Energy Partners, LLC</v>
      </c>
    </row>
    <row r="6" spans="2:14" x14ac:dyDescent="0.3">
      <c r="B6" s="114" t="s">
        <v>14</v>
      </c>
      <c r="C6" s="115" t="str">
        <f>Facility!C21</f>
        <v>Tioga CPF#2 Compressor Station</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2"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x14ac:dyDescent="0.3">
      <c r="B12" s="163" t="s">
        <v>389</v>
      </c>
      <c r="C12" s="164" t="s">
        <v>868</v>
      </c>
      <c r="D12" s="164" t="s">
        <v>868</v>
      </c>
      <c r="E12" s="43" t="s">
        <v>890</v>
      </c>
      <c r="F12" s="164" t="s">
        <v>868</v>
      </c>
      <c r="G12" s="43" t="s">
        <v>890</v>
      </c>
      <c r="H12" s="43" t="s">
        <v>890</v>
      </c>
      <c r="I12" s="43" t="s">
        <v>890</v>
      </c>
      <c r="J12" s="43" t="s">
        <v>890</v>
      </c>
      <c r="K12" s="164" t="s">
        <v>868</v>
      </c>
      <c r="L12" s="165"/>
      <c r="M12" s="166" t="s">
        <v>791</v>
      </c>
      <c r="N12" s="167"/>
    </row>
    <row r="13" spans="2:14" s="10" customFormat="1" x14ac:dyDescent="0.3">
      <c r="B13" s="163" t="s">
        <v>390</v>
      </c>
      <c r="C13" s="164" t="s">
        <v>868</v>
      </c>
      <c r="D13" s="164" t="s">
        <v>868</v>
      </c>
      <c r="E13" s="43" t="s">
        <v>890</v>
      </c>
      <c r="F13" s="164" t="s">
        <v>868</v>
      </c>
      <c r="G13" s="43" t="s">
        <v>890</v>
      </c>
      <c r="H13" s="43" t="s">
        <v>890</v>
      </c>
      <c r="I13" s="43" t="s">
        <v>890</v>
      </c>
      <c r="J13" s="43" t="s">
        <v>890</v>
      </c>
      <c r="K13" s="164" t="s">
        <v>868</v>
      </c>
      <c r="L13" s="165"/>
      <c r="M13" s="166" t="s">
        <v>791</v>
      </c>
    </row>
    <row r="14" spans="2:14" s="10" customFormat="1" x14ac:dyDescent="0.3">
      <c r="B14" s="163" t="s">
        <v>391</v>
      </c>
      <c r="C14" s="164" t="s">
        <v>868</v>
      </c>
      <c r="D14" s="164" t="s">
        <v>868</v>
      </c>
      <c r="E14" s="43" t="s">
        <v>890</v>
      </c>
      <c r="F14" s="164" t="s">
        <v>868</v>
      </c>
      <c r="G14" s="43" t="s">
        <v>890</v>
      </c>
      <c r="H14" s="43" t="s">
        <v>890</v>
      </c>
      <c r="I14" s="43" t="s">
        <v>890</v>
      </c>
      <c r="J14" s="43" t="s">
        <v>890</v>
      </c>
      <c r="K14" s="164" t="s">
        <v>868</v>
      </c>
      <c r="L14" s="165"/>
      <c r="M14" s="166" t="s">
        <v>791</v>
      </c>
    </row>
    <row r="15" spans="2:14" s="10" customFormat="1" x14ac:dyDescent="0.3">
      <c r="B15" s="163" t="s">
        <v>392</v>
      </c>
      <c r="C15" s="164" t="s">
        <v>868</v>
      </c>
      <c r="D15" s="164" t="s">
        <v>868</v>
      </c>
      <c r="E15" s="43" t="s">
        <v>890</v>
      </c>
      <c r="F15" s="164" t="s">
        <v>868</v>
      </c>
      <c r="G15" s="43" t="s">
        <v>890</v>
      </c>
      <c r="H15" s="43" t="s">
        <v>890</v>
      </c>
      <c r="I15" s="43" t="s">
        <v>890</v>
      </c>
      <c r="J15" s="43" t="s">
        <v>890</v>
      </c>
      <c r="K15" s="164" t="s">
        <v>868</v>
      </c>
      <c r="L15" s="165"/>
      <c r="M15" s="166" t="s">
        <v>791</v>
      </c>
    </row>
    <row r="16" spans="2:14" s="10" customFormat="1" x14ac:dyDescent="0.3">
      <c r="B16" s="163" t="s">
        <v>393</v>
      </c>
      <c r="C16" s="164" t="s">
        <v>868</v>
      </c>
      <c r="D16" s="164" t="s">
        <v>868</v>
      </c>
      <c r="E16" s="43" t="s">
        <v>890</v>
      </c>
      <c r="F16" s="164" t="s">
        <v>868</v>
      </c>
      <c r="G16" s="43" t="s">
        <v>890</v>
      </c>
      <c r="H16" s="43" t="s">
        <v>890</v>
      </c>
      <c r="I16" s="43" t="s">
        <v>890</v>
      </c>
      <c r="J16" s="43" t="s">
        <v>890</v>
      </c>
      <c r="K16" s="164" t="s">
        <v>868</v>
      </c>
      <c r="L16" s="165"/>
      <c r="M16" s="166" t="s">
        <v>791</v>
      </c>
    </row>
    <row r="17" spans="2:13" s="10" customFormat="1" x14ac:dyDescent="0.3">
      <c r="B17" s="163" t="s">
        <v>394</v>
      </c>
      <c r="C17" s="164" t="s">
        <v>868</v>
      </c>
      <c r="D17" s="164" t="s">
        <v>868</v>
      </c>
      <c r="E17" s="43" t="s">
        <v>890</v>
      </c>
      <c r="F17" s="164" t="s">
        <v>868</v>
      </c>
      <c r="G17" s="43" t="s">
        <v>890</v>
      </c>
      <c r="H17" s="43" t="s">
        <v>890</v>
      </c>
      <c r="I17" s="43" t="s">
        <v>890</v>
      </c>
      <c r="J17" s="43" t="s">
        <v>890</v>
      </c>
      <c r="K17" s="164" t="s">
        <v>868</v>
      </c>
      <c r="L17" s="165"/>
      <c r="M17" s="166" t="s">
        <v>791</v>
      </c>
    </row>
    <row r="18" spans="2:13" s="10" customFormat="1" x14ac:dyDescent="0.3">
      <c r="B18" s="163" t="s">
        <v>395</v>
      </c>
      <c r="C18" s="164" t="s">
        <v>868</v>
      </c>
      <c r="D18" s="164" t="s">
        <v>868</v>
      </c>
      <c r="E18" s="43" t="s">
        <v>890</v>
      </c>
      <c r="F18" s="164" t="s">
        <v>868</v>
      </c>
      <c r="G18" s="43" t="s">
        <v>890</v>
      </c>
      <c r="H18" s="43" t="s">
        <v>890</v>
      </c>
      <c r="I18" s="43" t="s">
        <v>890</v>
      </c>
      <c r="J18" s="43" t="s">
        <v>890</v>
      </c>
      <c r="K18" s="164" t="s">
        <v>868</v>
      </c>
      <c r="L18" s="165"/>
      <c r="M18" s="166" t="s">
        <v>791</v>
      </c>
    </row>
    <row r="19" spans="2:13" s="10" customFormat="1" x14ac:dyDescent="0.3">
      <c r="B19" s="163" t="s">
        <v>396</v>
      </c>
      <c r="C19" s="164" t="s">
        <v>868</v>
      </c>
      <c r="D19" s="164" t="s">
        <v>868</v>
      </c>
      <c r="E19" s="43" t="s">
        <v>890</v>
      </c>
      <c r="F19" s="164" t="s">
        <v>868</v>
      </c>
      <c r="G19" s="43" t="s">
        <v>890</v>
      </c>
      <c r="H19" s="43" t="s">
        <v>890</v>
      </c>
      <c r="I19" s="43" t="s">
        <v>890</v>
      </c>
      <c r="J19" s="43" t="s">
        <v>890</v>
      </c>
      <c r="K19" s="164" t="s">
        <v>868</v>
      </c>
      <c r="L19" s="165"/>
      <c r="M19" s="166" t="s">
        <v>791</v>
      </c>
    </row>
    <row r="20" spans="2:13" s="10" customFormat="1" x14ac:dyDescent="0.3">
      <c r="B20" s="163" t="s">
        <v>397</v>
      </c>
      <c r="C20" s="164" t="s">
        <v>868</v>
      </c>
      <c r="D20" s="164" t="s">
        <v>868</v>
      </c>
      <c r="E20" s="43" t="s">
        <v>890</v>
      </c>
      <c r="F20" s="164" t="s">
        <v>868</v>
      </c>
      <c r="G20" s="43" t="s">
        <v>890</v>
      </c>
      <c r="H20" s="43" t="s">
        <v>890</v>
      </c>
      <c r="I20" s="43" t="s">
        <v>890</v>
      </c>
      <c r="J20" s="43" t="s">
        <v>890</v>
      </c>
      <c r="K20" s="164" t="s">
        <v>868</v>
      </c>
      <c r="L20" s="165"/>
      <c r="M20" s="166" t="s">
        <v>791</v>
      </c>
    </row>
    <row r="21" spans="2:13" s="10" customFormat="1" x14ac:dyDescent="0.3">
      <c r="B21" s="163" t="s">
        <v>398</v>
      </c>
      <c r="C21" s="164" t="s">
        <v>868</v>
      </c>
      <c r="D21" s="164" t="s">
        <v>868</v>
      </c>
      <c r="E21" s="43" t="s">
        <v>890</v>
      </c>
      <c r="F21" s="164" t="s">
        <v>868</v>
      </c>
      <c r="G21" s="43" t="s">
        <v>890</v>
      </c>
      <c r="H21" s="43" t="s">
        <v>890</v>
      </c>
      <c r="I21" s="43" t="s">
        <v>890</v>
      </c>
      <c r="J21" s="43" t="s">
        <v>890</v>
      </c>
      <c r="K21" s="164" t="s">
        <v>868</v>
      </c>
      <c r="L21" s="165"/>
      <c r="M21" s="166" t="s">
        <v>791</v>
      </c>
    </row>
    <row r="22" spans="2:13" s="10" customFormat="1" x14ac:dyDescent="0.3">
      <c r="B22" s="163" t="s">
        <v>399</v>
      </c>
      <c r="C22" s="164" t="s">
        <v>868</v>
      </c>
      <c r="D22" s="164" t="s">
        <v>868</v>
      </c>
      <c r="E22" s="43" t="s">
        <v>890</v>
      </c>
      <c r="F22" s="164" t="s">
        <v>868</v>
      </c>
      <c r="G22" s="43" t="s">
        <v>890</v>
      </c>
      <c r="H22" s="43" t="s">
        <v>890</v>
      </c>
      <c r="I22" s="43" t="s">
        <v>890</v>
      </c>
      <c r="J22" s="43" t="s">
        <v>890</v>
      </c>
      <c r="K22" s="164" t="s">
        <v>868</v>
      </c>
      <c r="L22" s="165"/>
      <c r="M22" s="166" t="s">
        <v>791</v>
      </c>
    </row>
    <row r="23" spans="2:13" s="10" customFormat="1" x14ac:dyDescent="0.3">
      <c r="B23" s="163" t="s">
        <v>400</v>
      </c>
      <c r="C23" s="164" t="s">
        <v>868</v>
      </c>
      <c r="D23" s="164" t="s">
        <v>868</v>
      </c>
      <c r="E23" s="43" t="s">
        <v>890</v>
      </c>
      <c r="F23" s="164" t="s">
        <v>868</v>
      </c>
      <c r="G23" s="43" t="s">
        <v>890</v>
      </c>
      <c r="H23" s="43" t="s">
        <v>890</v>
      </c>
      <c r="I23" s="43" t="s">
        <v>890</v>
      </c>
      <c r="J23" s="43" t="s">
        <v>890</v>
      </c>
      <c r="K23" s="164" t="s">
        <v>868</v>
      </c>
      <c r="L23" s="165"/>
      <c r="M23" s="166" t="s">
        <v>791</v>
      </c>
    </row>
    <row r="24" spans="2:13" s="10" customFormat="1" x14ac:dyDescent="0.3">
      <c r="B24" s="163" t="s">
        <v>401</v>
      </c>
      <c r="C24" s="164" t="s">
        <v>868</v>
      </c>
      <c r="D24" s="164" t="s">
        <v>868</v>
      </c>
      <c r="E24" s="43" t="s">
        <v>890</v>
      </c>
      <c r="F24" s="164" t="s">
        <v>868</v>
      </c>
      <c r="G24" s="43" t="s">
        <v>890</v>
      </c>
      <c r="H24" s="43" t="s">
        <v>890</v>
      </c>
      <c r="I24" s="43" t="s">
        <v>890</v>
      </c>
      <c r="J24" s="43" t="s">
        <v>890</v>
      </c>
      <c r="K24" s="164" t="s">
        <v>868</v>
      </c>
      <c r="L24" s="165"/>
      <c r="M24" s="166" t="s">
        <v>791</v>
      </c>
    </row>
    <row r="25" spans="2:13" s="10" customFormat="1" x14ac:dyDescent="0.3">
      <c r="B25" s="163" t="s">
        <v>402</v>
      </c>
      <c r="C25" s="164" t="s">
        <v>868</v>
      </c>
      <c r="D25" s="164" t="s">
        <v>868</v>
      </c>
      <c r="E25" s="43" t="s">
        <v>890</v>
      </c>
      <c r="F25" s="164" t="s">
        <v>868</v>
      </c>
      <c r="G25" s="43" t="s">
        <v>890</v>
      </c>
      <c r="H25" s="43" t="s">
        <v>890</v>
      </c>
      <c r="I25" s="43" t="s">
        <v>890</v>
      </c>
      <c r="J25" s="43" t="s">
        <v>890</v>
      </c>
      <c r="K25" s="164" t="s">
        <v>868</v>
      </c>
      <c r="L25" s="165"/>
      <c r="M25" s="166" t="s">
        <v>791</v>
      </c>
    </row>
    <row r="26" spans="2:13" s="10" customFormat="1" x14ac:dyDescent="0.3">
      <c r="B26" s="163" t="s">
        <v>403</v>
      </c>
      <c r="C26" s="164" t="s">
        <v>868</v>
      </c>
      <c r="D26" s="164" t="s">
        <v>868</v>
      </c>
      <c r="E26" s="43" t="s">
        <v>890</v>
      </c>
      <c r="F26" s="164" t="s">
        <v>868</v>
      </c>
      <c r="G26" s="43" t="s">
        <v>890</v>
      </c>
      <c r="H26" s="43" t="s">
        <v>890</v>
      </c>
      <c r="I26" s="43" t="s">
        <v>890</v>
      </c>
      <c r="J26" s="43" t="s">
        <v>890</v>
      </c>
      <c r="K26" s="164" t="s">
        <v>868</v>
      </c>
      <c r="L26" s="165"/>
      <c r="M26" s="166" t="s">
        <v>791</v>
      </c>
    </row>
    <row r="27" spans="2:13" s="10" customFormat="1" x14ac:dyDescent="0.3">
      <c r="B27" s="163" t="s">
        <v>404</v>
      </c>
      <c r="C27" s="164" t="s">
        <v>868</v>
      </c>
      <c r="D27" s="164" t="s">
        <v>868</v>
      </c>
      <c r="E27" s="43" t="s">
        <v>890</v>
      </c>
      <c r="F27" s="164" t="s">
        <v>868</v>
      </c>
      <c r="G27" s="43" t="s">
        <v>890</v>
      </c>
      <c r="H27" s="43" t="s">
        <v>890</v>
      </c>
      <c r="I27" s="43" t="s">
        <v>890</v>
      </c>
      <c r="J27" s="43" t="s">
        <v>890</v>
      </c>
      <c r="K27" s="164" t="s">
        <v>868</v>
      </c>
      <c r="L27" s="165"/>
      <c r="M27" s="166" t="s">
        <v>791</v>
      </c>
    </row>
    <row r="28" spans="2:13" s="10" customFormat="1" x14ac:dyDescent="0.3">
      <c r="B28" s="163" t="s">
        <v>405</v>
      </c>
      <c r="C28" s="164" t="s">
        <v>868</v>
      </c>
      <c r="D28" s="164" t="s">
        <v>868</v>
      </c>
      <c r="E28" s="43" t="s">
        <v>890</v>
      </c>
      <c r="F28" s="164" t="s">
        <v>868</v>
      </c>
      <c r="G28" s="43" t="s">
        <v>890</v>
      </c>
      <c r="H28" s="43" t="s">
        <v>890</v>
      </c>
      <c r="I28" s="43" t="s">
        <v>890</v>
      </c>
      <c r="J28" s="43" t="s">
        <v>890</v>
      </c>
      <c r="K28" s="164" t="s">
        <v>868</v>
      </c>
      <c r="L28" s="165"/>
      <c r="M28" s="166" t="s">
        <v>791</v>
      </c>
    </row>
    <row r="29" spans="2:13" s="10" customFormat="1" x14ac:dyDescent="0.3">
      <c r="B29" s="163" t="s">
        <v>406</v>
      </c>
      <c r="C29" s="164" t="s">
        <v>868</v>
      </c>
      <c r="D29" s="164" t="s">
        <v>868</v>
      </c>
      <c r="E29" s="43" t="s">
        <v>890</v>
      </c>
      <c r="F29" s="164" t="s">
        <v>868</v>
      </c>
      <c r="G29" s="43" t="s">
        <v>890</v>
      </c>
      <c r="H29" s="43" t="s">
        <v>890</v>
      </c>
      <c r="I29" s="43" t="s">
        <v>890</v>
      </c>
      <c r="J29" s="43" t="s">
        <v>890</v>
      </c>
      <c r="K29" s="164" t="s">
        <v>868</v>
      </c>
      <c r="L29" s="165"/>
      <c r="M29" s="166" t="s">
        <v>791</v>
      </c>
    </row>
    <row r="30" spans="2:13" s="10" customFormat="1" x14ac:dyDescent="0.3">
      <c r="B30" s="163" t="s">
        <v>407</v>
      </c>
      <c r="C30" s="164" t="s">
        <v>868</v>
      </c>
      <c r="D30" s="164" t="s">
        <v>868</v>
      </c>
      <c r="E30" s="43" t="s">
        <v>890</v>
      </c>
      <c r="F30" s="164" t="s">
        <v>868</v>
      </c>
      <c r="G30" s="43" t="s">
        <v>890</v>
      </c>
      <c r="H30" s="43" t="s">
        <v>890</v>
      </c>
      <c r="I30" s="43" t="s">
        <v>890</v>
      </c>
      <c r="J30" s="43" t="s">
        <v>890</v>
      </c>
      <c r="K30" s="164" t="s">
        <v>868</v>
      </c>
      <c r="L30" s="165"/>
      <c r="M30" s="166" t="s">
        <v>791</v>
      </c>
    </row>
    <row r="31" spans="2:13" s="10" customFormat="1" x14ac:dyDescent="0.3">
      <c r="B31" s="163" t="s">
        <v>408</v>
      </c>
      <c r="C31" s="164" t="s">
        <v>868</v>
      </c>
      <c r="D31" s="164" t="s">
        <v>868</v>
      </c>
      <c r="E31" s="43" t="s">
        <v>890</v>
      </c>
      <c r="F31" s="164" t="s">
        <v>868</v>
      </c>
      <c r="G31" s="43" t="s">
        <v>890</v>
      </c>
      <c r="H31" s="43" t="s">
        <v>890</v>
      </c>
      <c r="I31" s="43" t="s">
        <v>890</v>
      </c>
      <c r="J31" s="43" t="s">
        <v>890</v>
      </c>
      <c r="K31" s="164" t="s">
        <v>868</v>
      </c>
      <c r="L31" s="165"/>
      <c r="M31" s="166" t="s">
        <v>791</v>
      </c>
    </row>
    <row r="32" spans="2:13" s="10" customFormat="1" x14ac:dyDescent="0.3">
      <c r="B32" s="163" t="s">
        <v>409</v>
      </c>
      <c r="C32" s="164" t="s">
        <v>868</v>
      </c>
      <c r="D32" s="164" t="s">
        <v>868</v>
      </c>
      <c r="E32" s="43" t="s">
        <v>890</v>
      </c>
      <c r="F32" s="164" t="s">
        <v>868</v>
      </c>
      <c r="G32" s="43" t="s">
        <v>890</v>
      </c>
      <c r="H32" s="43" t="s">
        <v>890</v>
      </c>
      <c r="I32" s="43" t="s">
        <v>890</v>
      </c>
      <c r="J32" s="43" t="s">
        <v>890</v>
      </c>
      <c r="K32" s="164" t="s">
        <v>868</v>
      </c>
      <c r="L32" s="165"/>
      <c r="M32" s="166" t="s">
        <v>791</v>
      </c>
    </row>
    <row r="33" spans="2:13" s="10" customFormat="1" x14ac:dyDescent="0.3">
      <c r="B33" s="163" t="s">
        <v>410</v>
      </c>
      <c r="C33" s="164" t="s">
        <v>868</v>
      </c>
      <c r="D33" s="164" t="s">
        <v>868</v>
      </c>
      <c r="E33" s="43" t="s">
        <v>890</v>
      </c>
      <c r="F33" s="164" t="s">
        <v>868</v>
      </c>
      <c r="G33" s="43" t="s">
        <v>890</v>
      </c>
      <c r="H33" s="43" t="s">
        <v>890</v>
      </c>
      <c r="I33" s="43" t="s">
        <v>890</v>
      </c>
      <c r="J33" s="43" t="s">
        <v>890</v>
      </c>
      <c r="K33" s="164" t="s">
        <v>868</v>
      </c>
      <c r="L33" s="165"/>
      <c r="M33" s="166" t="s">
        <v>791</v>
      </c>
    </row>
    <row r="34" spans="2:13" s="10" customFormat="1" x14ac:dyDescent="0.3">
      <c r="B34" s="163" t="s">
        <v>411</v>
      </c>
      <c r="C34" s="164" t="s">
        <v>868</v>
      </c>
      <c r="D34" s="164" t="s">
        <v>868</v>
      </c>
      <c r="E34" s="43" t="s">
        <v>890</v>
      </c>
      <c r="F34" s="164" t="s">
        <v>868</v>
      </c>
      <c r="G34" s="43" t="s">
        <v>890</v>
      </c>
      <c r="H34" s="43" t="s">
        <v>890</v>
      </c>
      <c r="I34" s="43" t="s">
        <v>890</v>
      </c>
      <c r="J34" s="43" t="s">
        <v>890</v>
      </c>
      <c r="K34" s="164" t="s">
        <v>868</v>
      </c>
      <c r="L34" s="165"/>
      <c r="M34" s="166" t="s">
        <v>791</v>
      </c>
    </row>
    <row r="35" spans="2:13" s="10" customFormat="1" x14ac:dyDescent="0.3">
      <c r="B35" s="168" t="s">
        <v>412</v>
      </c>
      <c r="C35" s="164"/>
      <c r="D35" s="164"/>
      <c r="E35" s="164"/>
      <c r="F35" s="164"/>
      <c r="G35" s="164"/>
      <c r="H35" s="164"/>
      <c r="I35" s="164"/>
      <c r="J35" s="169"/>
      <c r="K35" s="169"/>
      <c r="L35" s="165"/>
      <c r="M35" s="169"/>
    </row>
    <row r="36" spans="2:13" s="10" customFormat="1" x14ac:dyDescent="0.3">
      <c r="B36" s="170" t="s">
        <v>80</v>
      </c>
      <c r="C36" s="164"/>
      <c r="D36" s="164"/>
      <c r="E36" s="164"/>
      <c r="F36" s="164"/>
      <c r="G36" s="164"/>
      <c r="H36" s="164"/>
      <c r="I36" s="164"/>
      <c r="J36" s="169"/>
      <c r="K36" s="169"/>
      <c r="L36" s="165"/>
      <c r="M36" s="169"/>
    </row>
    <row r="37" spans="2:13" s="10" customFormat="1" x14ac:dyDescent="0.3">
      <c r="B37" s="170" t="s">
        <v>80</v>
      </c>
      <c r="C37" s="164"/>
      <c r="D37" s="164"/>
      <c r="E37" s="164"/>
      <c r="F37" s="164"/>
      <c r="G37" s="164"/>
      <c r="H37" s="164"/>
      <c r="I37" s="164"/>
      <c r="J37" s="169"/>
      <c r="K37" s="169"/>
      <c r="L37" s="165"/>
      <c r="M37" s="169"/>
    </row>
    <row r="38" spans="2:13" s="10" customFormat="1" x14ac:dyDescent="0.3">
      <c r="B38" s="170" t="s">
        <v>80</v>
      </c>
      <c r="C38" s="164"/>
      <c r="D38" s="164"/>
      <c r="E38" s="164"/>
      <c r="F38" s="164"/>
      <c r="G38" s="164"/>
      <c r="H38" s="164"/>
      <c r="I38" s="164"/>
      <c r="J38" s="169"/>
      <c r="K38" s="169"/>
      <c r="L38" s="165"/>
      <c r="M38" s="169"/>
    </row>
    <row r="39" spans="2:13" s="10" customFormat="1" x14ac:dyDescent="0.3">
      <c r="B39" s="170" t="s">
        <v>80</v>
      </c>
      <c r="C39" s="164"/>
      <c r="D39" s="164"/>
      <c r="E39" s="164"/>
      <c r="F39" s="164"/>
      <c r="G39" s="164"/>
      <c r="H39" s="164"/>
      <c r="I39" s="164"/>
      <c r="J39" s="169"/>
      <c r="K39" s="169"/>
      <c r="L39" s="165"/>
      <c r="M39" s="169"/>
    </row>
    <row r="40" spans="2:13" s="10" customFormat="1" x14ac:dyDescent="0.3">
      <c r="B40" s="170" t="s">
        <v>80</v>
      </c>
      <c r="C40" s="164"/>
      <c r="D40" s="164"/>
      <c r="E40" s="164"/>
      <c r="F40" s="164"/>
      <c r="G40" s="164"/>
      <c r="H40" s="164"/>
      <c r="I40" s="164"/>
      <c r="J40" s="169"/>
      <c r="K40" s="169"/>
      <c r="L40" s="165"/>
      <c r="M40" s="169"/>
    </row>
    <row r="41" spans="2:13" ht="86.4" x14ac:dyDescent="0.3">
      <c r="G41" s="37" t="s">
        <v>466</v>
      </c>
    </row>
  </sheetData>
  <sheetProtection algorithmName="SHA-512" hashValue="wla8izvA2NqpH4H+yy8cVKNFgbU3eo72KxGhnciY5Gk1W/hrDiQdgPkqT8MUx+PXE6T4xRm5yqxrd5vaYnpTuQ==" saltValue="uJqB8tIsq7RDTvAjN/ZRI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AP14" sqref="AP14:AQ15"/>
    </sheetView>
  </sheetViews>
  <sheetFormatPr defaultRowHeight="14.4" x14ac:dyDescent="0.3"/>
  <cols>
    <col min="1" max="1" width="3" style="45" customWidth="1"/>
    <col min="2" max="2" width="34.33203125" style="45" customWidth="1"/>
    <col min="3" max="4" width="16.33203125" style="45" customWidth="1"/>
    <col min="5" max="5" width="17.6640625" style="45" customWidth="1"/>
    <col min="6" max="6" width="21.33203125" style="45" customWidth="1"/>
    <col min="7" max="7" width="27.44140625" style="45" customWidth="1"/>
    <col min="8" max="8" width="19.6640625" style="45" customWidth="1"/>
    <col min="9" max="9" width="32.5546875" style="45" customWidth="1"/>
    <col min="10" max="10" width="18.33203125" style="45" customWidth="1"/>
    <col min="11" max="12" width="18.44140625" style="45" customWidth="1"/>
    <col min="13" max="13" width="18.33203125" style="45" customWidth="1"/>
    <col min="14" max="21" width="18.44140625" style="45" customWidth="1"/>
    <col min="22" max="22" width="18.5546875" style="45" customWidth="1"/>
    <col min="23" max="40" width="18.44140625" style="45" customWidth="1"/>
    <col min="41" max="41" width="20.6640625" style="45" customWidth="1"/>
    <col min="42" max="68" width="18.44140625" style="45" customWidth="1"/>
    <col min="69" max="69" width="18.6640625" style="45" customWidth="1"/>
    <col min="70" max="70" width="23.33203125" style="45" customWidth="1"/>
    <col min="71" max="71" width="18.33203125" style="45" customWidth="1"/>
    <col min="72" max="73" width="18.5546875" style="45" customWidth="1"/>
    <col min="74" max="74" width="20.33203125" style="45" customWidth="1"/>
    <col min="75" max="75" width="23.21875" style="45" customWidth="1"/>
    <col min="76" max="76" width="23.44140625" style="45" customWidth="1"/>
    <col min="77" max="77" width="27.33203125" style="45" customWidth="1"/>
    <col min="78" max="78" width="26.6640625" style="45" customWidth="1"/>
    <col min="79" max="80" width="18.33203125" style="45" customWidth="1"/>
    <col min="81" max="81" width="18.44140625" style="45" customWidth="1"/>
    <col min="82" max="82" width="18.33203125" style="45" customWidth="1"/>
    <col min="83" max="83" width="18.44140625" style="45" customWidth="1"/>
    <col min="84" max="84" width="18.33203125" style="45" customWidth="1"/>
    <col min="85" max="85" width="18.5546875" style="45" customWidth="1"/>
    <col min="86" max="86" width="18.332031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Howard Midstream Energy Partners, LLC</v>
      </c>
      <c r="D5" s="116"/>
    </row>
    <row r="6" spans="2:86" x14ac:dyDescent="0.3">
      <c r="B6" s="114" t="s">
        <v>14</v>
      </c>
      <c r="C6" s="115" t="str">
        <f>Facility!C21</f>
        <v>Tioga CPF#2 Compressor Station</v>
      </c>
      <c r="D6" s="116"/>
    </row>
    <row r="7" spans="2:86" x14ac:dyDescent="0.3">
      <c r="B7" s="171"/>
      <c r="C7" s="172" t="s">
        <v>80</v>
      </c>
      <c r="D7" s="152"/>
      <c r="G7" s="104"/>
    </row>
    <row r="8" spans="2:86" ht="15.6" x14ac:dyDescent="0.3">
      <c r="B8" s="49" t="s">
        <v>468</v>
      </c>
      <c r="C8" s="172"/>
      <c r="D8" s="152"/>
    </row>
    <row r="9" spans="2:86" ht="19.5" customHeight="1" x14ac:dyDescent="0.3">
      <c r="B9" s="173" t="s">
        <v>469</v>
      </c>
      <c r="C9" s="174">
        <v>1</v>
      </c>
      <c r="D9" s="175"/>
      <c r="I9" s="176"/>
      <c r="CC9" s="156"/>
      <c r="CF9" s="156"/>
    </row>
    <row r="10" spans="2:86" ht="30" customHeight="1" x14ac:dyDescent="0.3">
      <c r="B10" s="177" t="s">
        <v>470</v>
      </c>
      <c r="C10" s="178">
        <v>2</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4"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x14ac:dyDescent="0.3">
      <c r="B14" s="202" t="s">
        <v>955</v>
      </c>
      <c r="C14" s="202" t="s">
        <v>796</v>
      </c>
      <c r="D14" s="202" t="s">
        <v>958</v>
      </c>
      <c r="E14" s="202" t="s">
        <v>796</v>
      </c>
      <c r="F14" s="202" t="s">
        <v>960</v>
      </c>
      <c r="G14" s="202" t="s">
        <v>959</v>
      </c>
      <c r="H14" s="202" t="s">
        <v>951</v>
      </c>
      <c r="I14" s="202"/>
      <c r="J14" s="202">
        <v>7.2449999999999997E-3</v>
      </c>
      <c r="K14" s="202">
        <v>2.0699999999999998E-3</v>
      </c>
      <c r="L14" s="203">
        <v>0</v>
      </c>
      <c r="M14" s="203">
        <v>0</v>
      </c>
      <c r="N14" s="203">
        <v>0</v>
      </c>
      <c r="O14" s="203">
        <v>0</v>
      </c>
      <c r="P14" s="203">
        <v>0</v>
      </c>
      <c r="Q14" s="203">
        <v>0</v>
      </c>
      <c r="R14" s="203">
        <v>0</v>
      </c>
      <c r="S14" s="203">
        <v>0</v>
      </c>
      <c r="T14" s="203">
        <v>0</v>
      </c>
      <c r="U14" s="203">
        <v>0</v>
      </c>
      <c r="V14" s="203">
        <v>0</v>
      </c>
      <c r="W14" s="203">
        <v>0</v>
      </c>
      <c r="X14" s="203">
        <v>0</v>
      </c>
      <c r="Y14" s="203">
        <v>0</v>
      </c>
      <c r="Z14" s="203">
        <v>0</v>
      </c>
      <c r="AA14" s="203">
        <v>0</v>
      </c>
      <c r="AB14" s="203">
        <v>0</v>
      </c>
      <c r="AC14" s="203">
        <v>0</v>
      </c>
      <c r="AD14" s="203">
        <v>0</v>
      </c>
      <c r="AE14" s="203">
        <v>0</v>
      </c>
      <c r="AF14" s="203">
        <v>0</v>
      </c>
      <c r="AG14" s="203">
        <v>0</v>
      </c>
      <c r="AH14" s="203">
        <v>0</v>
      </c>
      <c r="AI14" s="203">
        <v>0</v>
      </c>
      <c r="AJ14" s="203">
        <v>0</v>
      </c>
      <c r="AK14" s="203" t="s">
        <v>961</v>
      </c>
      <c r="AL14" s="203" t="s">
        <v>962</v>
      </c>
      <c r="AM14" s="203"/>
      <c r="AN14" s="203" t="s">
        <v>951</v>
      </c>
      <c r="AO14" s="203"/>
      <c r="AP14" s="202">
        <v>7.2449999999999997E-3</v>
      </c>
      <c r="AQ14" s="202">
        <v>2.0699999999999998E-3</v>
      </c>
      <c r="AR14" s="203">
        <v>0</v>
      </c>
      <c r="AS14" s="203">
        <v>0</v>
      </c>
      <c r="AT14" s="203">
        <v>0</v>
      </c>
      <c r="AU14" s="203">
        <v>0</v>
      </c>
      <c r="AV14" s="203">
        <v>0</v>
      </c>
      <c r="AW14" s="203">
        <v>0</v>
      </c>
      <c r="AX14" s="203">
        <v>0</v>
      </c>
      <c r="AY14" s="203">
        <v>0</v>
      </c>
      <c r="AZ14" s="203">
        <v>0</v>
      </c>
      <c r="BA14" s="203">
        <v>0</v>
      </c>
      <c r="BB14" s="203">
        <v>0</v>
      </c>
      <c r="BC14" s="203">
        <v>0</v>
      </c>
      <c r="BD14" s="203">
        <v>0</v>
      </c>
      <c r="BE14" s="203">
        <v>0</v>
      </c>
      <c r="BF14" s="203">
        <v>0</v>
      </c>
      <c r="BG14" s="203">
        <v>0</v>
      </c>
      <c r="BH14" s="203">
        <v>0</v>
      </c>
      <c r="BI14" s="203">
        <v>0</v>
      </c>
      <c r="BJ14" s="203">
        <v>0</v>
      </c>
      <c r="BK14" s="203">
        <v>0</v>
      </c>
      <c r="BL14" s="203">
        <v>0</v>
      </c>
      <c r="BM14" s="203">
        <v>0</v>
      </c>
      <c r="BN14" s="203">
        <v>0</v>
      </c>
      <c r="BO14" s="203">
        <v>0</v>
      </c>
      <c r="BP14" s="203">
        <v>0</v>
      </c>
      <c r="BQ14" s="202" t="s">
        <v>951</v>
      </c>
      <c r="BR14" s="204"/>
      <c r="BS14" s="204" t="s">
        <v>963</v>
      </c>
      <c r="BT14" s="204" t="s">
        <v>951</v>
      </c>
      <c r="BU14" s="204" t="s">
        <v>965</v>
      </c>
      <c r="BV14" s="204" t="s">
        <v>951</v>
      </c>
      <c r="BW14" s="204" t="s">
        <v>964</v>
      </c>
      <c r="BX14" s="164" t="s">
        <v>897</v>
      </c>
      <c r="BY14" s="204" t="s">
        <v>953</v>
      </c>
      <c r="BZ14" s="204">
        <v>16800</v>
      </c>
      <c r="CA14" s="203">
        <v>0</v>
      </c>
      <c r="CB14" s="203">
        <v>0</v>
      </c>
      <c r="CC14" s="203">
        <v>0</v>
      </c>
      <c r="CD14" s="203">
        <v>4</v>
      </c>
      <c r="CE14" s="203">
        <v>0.03</v>
      </c>
      <c r="CF14" s="203">
        <v>3</v>
      </c>
      <c r="CG14" s="203">
        <v>4</v>
      </c>
      <c r="CH14" s="202">
        <v>0</v>
      </c>
    </row>
    <row r="15" spans="2:86" s="10" customFormat="1" x14ac:dyDescent="0.3">
      <c r="B15" s="202" t="s">
        <v>956</v>
      </c>
      <c r="C15" s="202" t="s">
        <v>957</v>
      </c>
      <c r="D15" s="202"/>
      <c r="E15" s="202" t="s">
        <v>819</v>
      </c>
      <c r="F15" s="202"/>
      <c r="G15" s="202" t="s">
        <v>959</v>
      </c>
      <c r="H15" s="202" t="s">
        <v>951</v>
      </c>
      <c r="I15" s="202"/>
      <c r="J15" s="202">
        <v>4.7649999999999998E-4</v>
      </c>
      <c r="K15" s="202">
        <v>1.36143E-4</v>
      </c>
      <c r="L15" s="203">
        <v>0</v>
      </c>
      <c r="M15" s="203">
        <v>0</v>
      </c>
      <c r="N15" s="203">
        <v>0</v>
      </c>
      <c r="O15" s="203">
        <v>0</v>
      </c>
      <c r="P15" s="203">
        <v>0</v>
      </c>
      <c r="Q15" s="203">
        <v>0</v>
      </c>
      <c r="R15" s="203">
        <v>0</v>
      </c>
      <c r="S15" s="203">
        <v>0</v>
      </c>
      <c r="T15" s="203">
        <v>0</v>
      </c>
      <c r="U15" s="203">
        <v>0</v>
      </c>
      <c r="V15" s="203">
        <v>0</v>
      </c>
      <c r="W15" s="203">
        <v>0</v>
      </c>
      <c r="X15" s="203">
        <v>0</v>
      </c>
      <c r="Y15" s="203">
        <v>0</v>
      </c>
      <c r="Z15" s="203">
        <v>0</v>
      </c>
      <c r="AA15" s="203">
        <v>0</v>
      </c>
      <c r="AB15" s="203">
        <v>0</v>
      </c>
      <c r="AC15" s="203">
        <v>0</v>
      </c>
      <c r="AD15" s="203">
        <v>0</v>
      </c>
      <c r="AE15" s="203">
        <v>0</v>
      </c>
      <c r="AF15" s="203">
        <v>0</v>
      </c>
      <c r="AG15" s="203">
        <v>0</v>
      </c>
      <c r="AH15" s="203">
        <v>0</v>
      </c>
      <c r="AI15" s="203">
        <v>0</v>
      </c>
      <c r="AJ15" s="203">
        <v>0</v>
      </c>
      <c r="AK15" s="203" t="s">
        <v>961</v>
      </c>
      <c r="AL15" s="203" t="s">
        <v>962</v>
      </c>
      <c r="AM15" s="203"/>
      <c r="AN15" s="203" t="s">
        <v>951</v>
      </c>
      <c r="AO15" s="203"/>
      <c r="AP15" s="202">
        <v>4.7649999999999998E-4</v>
      </c>
      <c r="AQ15" s="202">
        <v>1.36143E-4</v>
      </c>
      <c r="AR15" s="203">
        <v>0</v>
      </c>
      <c r="AS15" s="203">
        <v>0</v>
      </c>
      <c r="AT15" s="203">
        <v>0</v>
      </c>
      <c r="AU15" s="203">
        <v>0</v>
      </c>
      <c r="AV15" s="203">
        <v>0</v>
      </c>
      <c r="AW15" s="203">
        <v>0</v>
      </c>
      <c r="AX15" s="203">
        <v>0</v>
      </c>
      <c r="AY15" s="203">
        <v>0</v>
      </c>
      <c r="AZ15" s="203">
        <v>0</v>
      </c>
      <c r="BA15" s="203">
        <v>0</v>
      </c>
      <c r="BB15" s="203">
        <v>0</v>
      </c>
      <c r="BC15" s="203">
        <v>0</v>
      </c>
      <c r="BD15" s="203">
        <v>0</v>
      </c>
      <c r="BE15" s="203">
        <v>0</v>
      </c>
      <c r="BF15" s="203">
        <v>0</v>
      </c>
      <c r="BG15" s="203">
        <v>0</v>
      </c>
      <c r="BH15" s="203">
        <v>0</v>
      </c>
      <c r="BI15" s="203">
        <v>0</v>
      </c>
      <c r="BJ15" s="203">
        <v>0</v>
      </c>
      <c r="BK15" s="203">
        <v>0</v>
      </c>
      <c r="BL15" s="203">
        <v>0</v>
      </c>
      <c r="BM15" s="203">
        <v>0</v>
      </c>
      <c r="BN15" s="203">
        <v>0</v>
      </c>
      <c r="BO15" s="203">
        <v>0</v>
      </c>
      <c r="BP15" s="203">
        <v>0</v>
      </c>
      <c r="BQ15" s="202" t="s">
        <v>951</v>
      </c>
      <c r="BR15" s="204"/>
      <c r="BS15" s="204" t="s">
        <v>963</v>
      </c>
      <c r="BT15" s="204" t="s">
        <v>951</v>
      </c>
      <c r="BU15" s="204" t="s">
        <v>965</v>
      </c>
      <c r="BV15" s="204" t="s">
        <v>951</v>
      </c>
      <c r="BW15" s="204" t="s">
        <v>964</v>
      </c>
      <c r="BX15" s="164" t="s">
        <v>897</v>
      </c>
      <c r="BY15" s="204" t="s">
        <v>953</v>
      </c>
      <c r="BZ15" s="204">
        <v>16800</v>
      </c>
      <c r="CA15" s="203">
        <v>0</v>
      </c>
      <c r="CB15" s="203">
        <v>4</v>
      </c>
      <c r="CC15" s="203">
        <v>0</v>
      </c>
      <c r="CD15" s="203">
        <v>0</v>
      </c>
      <c r="CE15" s="203">
        <v>0.03</v>
      </c>
      <c r="CF15" s="203">
        <v>3</v>
      </c>
      <c r="CG15" s="203">
        <v>4</v>
      </c>
      <c r="CH15" s="202">
        <v>0</v>
      </c>
    </row>
    <row r="16" spans="2:86" s="10" customFormat="1" x14ac:dyDescent="0.3">
      <c r="B16" s="202"/>
      <c r="C16" s="202"/>
      <c r="D16" s="202"/>
      <c r="E16" s="202"/>
      <c r="F16" s="202"/>
      <c r="G16" s="202"/>
      <c r="H16" s="202"/>
      <c r="I16" s="202"/>
      <c r="J16" s="202"/>
      <c r="K16" s="202"/>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2"/>
      <c r="BR16" s="204"/>
      <c r="BS16" s="204"/>
      <c r="BT16" s="204"/>
      <c r="BU16" s="204"/>
      <c r="BV16" s="204"/>
      <c r="BW16" s="204"/>
      <c r="BX16" s="164"/>
      <c r="BY16" s="204"/>
      <c r="BZ16" s="204"/>
      <c r="CA16" s="203"/>
      <c r="CB16" s="203"/>
      <c r="CC16" s="203"/>
      <c r="CD16" s="203"/>
      <c r="CE16" s="203"/>
      <c r="CF16" s="203"/>
      <c r="CG16" s="203"/>
      <c r="CH16" s="202"/>
    </row>
    <row r="17" spans="2:86" s="10" customFormat="1" x14ac:dyDescent="0.3">
      <c r="B17" s="202"/>
      <c r="C17" s="202"/>
      <c r="D17" s="202"/>
      <c r="E17" s="202"/>
      <c r="F17" s="202"/>
      <c r="G17" s="202"/>
      <c r="H17" s="202"/>
      <c r="I17" s="202"/>
      <c r="J17" s="202"/>
      <c r="K17" s="202"/>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203"/>
      <c r="BE17" s="203"/>
      <c r="BF17" s="203"/>
      <c r="BG17" s="203"/>
      <c r="BH17" s="203"/>
      <c r="BI17" s="203"/>
      <c r="BJ17" s="203"/>
      <c r="BK17" s="203"/>
      <c r="BL17" s="203"/>
      <c r="BM17" s="203"/>
      <c r="BN17" s="203"/>
      <c r="BO17" s="203"/>
      <c r="BP17" s="203"/>
      <c r="BQ17" s="202"/>
      <c r="BR17" s="204"/>
      <c r="BS17" s="204"/>
      <c r="BT17" s="204"/>
      <c r="BU17" s="204"/>
      <c r="BV17" s="204"/>
      <c r="BW17" s="204"/>
      <c r="BX17" s="164"/>
      <c r="BY17" s="204"/>
      <c r="BZ17" s="204"/>
      <c r="CA17" s="203"/>
      <c r="CB17" s="203"/>
      <c r="CC17" s="203"/>
      <c r="CD17" s="203"/>
      <c r="CE17" s="203"/>
      <c r="CF17" s="203"/>
      <c r="CG17" s="203"/>
      <c r="CH17" s="202"/>
    </row>
    <row r="18" spans="2:86" s="10" customFormat="1" x14ac:dyDescent="0.3">
      <c r="B18" s="202"/>
      <c r="C18" s="202"/>
      <c r="D18" s="202"/>
      <c r="E18" s="202"/>
      <c r="F18" s="202"/>
      <c r="G18" s="202"/>
      <c r="H18" s="202"/>
      <c r="I18" s="202"/>
      <c r="J18" s="202"/>
      <c r="K18" s="202"/>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2"/>
      <c r="BR18" s="204"/>
      <c r="BS18" s="204"/>
      <c r="BT18" s="204"/>
      <c r="BU18" s="204"/>
      <c r="BV18" s="204"/>
      <c r="BW18" s="204"/>
      <c r="BX18" s="164"/>
      <c r="BY18" s="204"/>
      <c r="BZ18" s="204"/>
      <c r="CA18" s="203"/>
      <c r="CB18" s="203"/>
      <c r="CC18" s="203"/>
      <c r="CD18" s="203"/>
      <c r="CE18" s="203"/>
      <c r="CF18" s="203"/>
      <c r="CG18" s="203"/>
      <c r="CH18" s="202"/>
    </row>
    <row r="19" spans="2:86" s="10" customFormat="1" x14ac:dyDescent="0.3">
      <c r="B19" s="202"/>
      <c r="C19" s="202"/>
      <c r="D19" s="202"/>
      <c r="E19" s="202"/>
      <c r="F19" s="202"/>
      <c r="G19" s="202"/>
      <c r="H19" s="202"/>
      <c r="I19" s="202"/>
      <c r="J19" s="202"/>
      <c r="K19" s="202"/>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2"/>
      <c r="BR19" s="204"/>
      <c r="BS19" s="204"/>
      <c r="BT19" s="204"/>
      <c r="BU19" s="204"/>
      <c r="BV19" s="204"/>
      <c r="BW19" s="204"/>
      <c r="BX19" s="164"/>
      <c r="BY19" s="204"/>
      <c r="BZ19" s="204"/>
      <c r="CA19" s="203"/>
      <c r="CB19" s="203"/>
      <c r="CC19" s="203"/>
      <c r="CD19" s="203"/>
      <c r="CE19" s="203"/>
      <c r="CF19" s="203"/>
      <c r="CG19" s="203"/>
      <c r="CH19" s="202"/>
    </row>
    <row r="20" spans="2:86" s="10" customFormat="1" x14ac:dyDescent="0.3">
      <c r="B20" s="202"/>
      <c r="C20" s="202"/>
      <c r="D20" s="202"/>
      <c r="E20" s="202"/>
      <c r="F20" s="202"/>
      <c r="G20" s="202"/>
      <c r="H20" s="202"/>
      <c r="I20" s="202"/>
      <c r="J20" s="202"/>
      <c r="K20" s="202"/>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2"/>
      <c r="BR20" s="204"/>
      <c r="BS20" s="204"/>
      <c r="BT20" s="204"/>
      <c r="BU20" s="204"/>
      <c r="BV20" s="204"/>
      <c r="BW20" s="204"/>
      <c r="BX20" s="164"/>
      <c r="BY20" s="204"/>
      <c r="BZ20" s="204"/>
      <c r="CA20" s="203"/>
      <c r="CB20" s="203"/>
      <c r="CC20" s="203"/>
      <c r="CD20" s="203"/>
      <c r="CE20" s="203"/>
      <c r="CF20" s="203"/>
      <c r="CG20" s="203"/>
      <c r="CH20" s="202"/>
    </row>
    <row r="21" spans="2:86" s="10" customFormat="1" x14ac:dyDescent="0.3">
      <c r="B21" s="202"/>
      <c r="C21" s="202"/>
      <c r="D21" s="202"/>
      <c r="E21" s="202"/>
      <c r="F21" s="202"/>
      <c r="G21" s="202"/>
      <c r="H21" s="202"/>
      <c r="I21" s="202"/>
      <c r="J21" s="202"/>
      <c r="K21" s="202"/>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2"/>
      <c r="BR21" s="204"/>
      <c r="BS21" s="204"/>
      <c r="BT21" s="204"/>
      <c r="BU21" s="204"/>
      <c r="BV21" s="204"/>
      <c r="BW21" s="204"/>
      <c r="BX21" s="164"/>
      <c r="BY21" s="204"/>
      <c r="BZ21" s="204"/>
      <c r="CA21" s="203"/>
      <c r="CB21" s="203"/>
      <c r="CC21" s="203"/>
      <c r="CD21" s="203"/>
      <c r="CE21" s="203"/>
      <c r="CF21" s="203"/>
      <c r="CG21" s="203"/>
      <c r="CH21" s="202"/>
    </row>
    <row r="22" spans="2:86" s="10" customFormat="1" x14ac:dyDescent="0.3">
      <c r="B22" s="202"/>
      <c r="C22" s="202"/>
      <c r="D22" s="202"/>
      <c r="E22" s="202"/>
      <c r="F22" s="202"/>
      <c r="G22" s="202"/>
      <c r="H22" s="202"/>
      <c r="I22" s="202"/>
      <c r="J22" s="202"/>
      <c r="K22" s="202"/>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2"/>
      <c r="BR22" s="204"/>
      <c r="BS22" s="204"/>
      <c r="BT22" s="204"/>
      <c r="BU22" s="204"/>
      <c r="BV22" s="204"/>
      <c r="BW22" s="204"/>
      <c r="BX22" s="164"/>
      <c r="BY22" s="204"/>
      <c r="BZ22" s="204"/>
      <c r="CA22" s="203"/>
      <c r="CB22" s="203"/>
      <c r="CC22" s="203"/>
      <c r="CD22" s="203"/>
      <c r="CE22" s="203"/>
      <c r="CF22" s="203"/>
      <c r="CG22" s="203"/>
      <c r="CH22" s="202"/>
    </row>
    <row r="23" spans="2:86" s="10" customFormat="1" x14ac:dyDescent="0.3">
      <c r="B23" s="202"/>
      <c r="C23" s="202"/>
      <c r="D23" s="202"/>
      <c r="E23" s="202"/>
      <c r="F23" s="202"/>
      <c r="G23" s="202"/>
      <c r="H23" s="202"/>
      <c r="I23" s="202"/>
      <c r="J23" s="202"/>
      <c r="K23" s="202"/>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2"/>
      <c r="BR23" s="204"/>
      <c r="BS23" s="204"/>
      <c r="BT23" s="204"/>
      <c r="BU23" s="204"/>
      <c r="BV23" s="204"/>
      <c r="BW23" s="204"/>
      <c r="BX23" s="164"/>
      <c r="BY23" s="204"/>
      <c r="BZ23" s="204"/>
      <c r="CA23" s="203"/>
      <c r="CB23" s="203"/>
      <c r="CC23" s="203"/>
      <c r="CD23" s="203"/>
      <c r="CE23" s="203"/>
      <c r="CF23" s="203"/>
      <c r="CG23" s="203"/>
      <c r="CH23" s="202"/>
    </row>
    <row r="24" spans="2:86" s="10" customFormat="1" x14ac:dyDescent="0.3">
      <c r="B24" s="202"/>
      <c r="C24" s="202"/>
      <c r="D24" s="202"/>
      <c r="E24" s="202"/>
      <c r="F24" s="202"/>
      <c r="G24" s="202"/>
      <c r="H24" s="202"/>
      <c r="I24" s="202"/>
      <c r="J24" s="202"/>
      <c r="K24" s="202"/>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2"/>
      <c r="BR24" s="204"/>
      <c r="BS24" s="204"/>
      <c r="BT24" s="204"/>
      <c r="BU24" s="204"/>
      <c r="BV24" s="204"/>
      <c r="BW24" s="204"/>
      <c r="BX24" s="164"/>
      <c r="BY24" s="204"/>
      <c r="BZ24" s="204"/>
      <c r="CA24" s="203"/>
      <c r="CB24" s="203"/>
      <c r="CC24" s="203"/>
      <c r="CD24" s="203"/>
      <c r="CE24" s="203"/>
      <c r="CF24" s="203"/>
      <c r="CG24" s="203"/>
      <c r="CH24" s="202"/>
    </row>
    <row r="25" spans="2:86" s="10" customFormat="1" x14ac:dyDescent="0.3">
      <c r="B25" s="202"/>
      <c r="C25" s="202"/>
      <c r="D25" s="202"/>
      <c r="E25" s="202"/>
      <c r="F25" s="202"/>
      <c r="G25" s="202"/>
      <c r="H25" s="202"/>
      <c r="I25" s="202"/>
      <c r="J25" s="202"/>
      <c r="K25" s="202"/>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2"/>
      <c r="BR25" s="204"/>
      <c r="BS25" s="204"/>
      <c r="BT25" s="204"/>
      <c r="BU25" s="204"/>
      <c r="BV25" s="204"/>
      <c r="BW25" s="204"/>
      <c r="BX25" s="164"/>
      <c r="BY25" s="204"/>
      <c r="BZ25" s="204"/>
      <c r="CA25" s="203"/>
      <c r="CB25" s="203"/>
      <c r="CC25" s="203"/>
      <c r="CD25" s="203"/>
      <c r="CE25" s="203"/>
      <c r="CF25" s="203"/>
      <c r="CG25" s="203"/>
      <c r="CH25" s="202"/>
    </row>
    <row r="26" spans="2:86" s="10" customFormat="1" x14ac:dyDescent="0.3">
      <c r="B26" s="202"/>
      <c r="C26" s="202"/>
      <c r="D26" s="202"/>
      <c r="E26" s="202"/>
      <c r="F26" s="202"/>
      <c r="G26" s="202"/>
      <c r="H26" s="202"/>
      <c r="I26" s="202"/>
      <c r="J26" s="202"/>
      <c r="K26" s="202"/>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3"/>
      <c r="AZ26" s="203"/>
      <c r="BA26" s="203"/>
      <c r="BB26" s="203"/>
      <c r="BC26" s="203"/>
      <c r="BD26" s="203"/>
      <c r="BE26" s="203"/>
      <c r="BF26" s="203"/>
      <c r="BG26" s="203"/>
      <c r="BH26" s="203"/>
      <c r="BI26" s="203"/>
      <c r="BJ26" s="203"/>
      <c r="BK26" s="203"/>
      <c r="BL26" s="203"/>
      <c r="BM26" s="203"/>
      <c r="BN26" s="203"/>
      <c r="BO26" s="203"/>
      <c r="BP26" s="203"/>
      <c r="BQ26" s="202"/>
      <c r="BR26" s="204"/>
      <c r="BS26" s="204"/>
      <c r="BT26" s="204"/>
      <c r="BU26" s="204"/>
      <c r="BV26" s="204"/>
      <c r="BW26" s="204"/>
      <c r="BX26" s="164"/>
      <c r="BY26" s="204"/>
      <c r="BZ26" s="204"/>
      <c r="CA26" s="203"/>
      <c r="CB26" s="203"/>
      <c r="CC26" s="203"/>
      <c r="CD26" s="203"/>
      <c r="CE26" s="203"/>
      <c r="CF26" s="203"/>
      <c r="CG26" s="203"/>
      <c r="CH26" s="202"/>
    </row>
    <row r="27" spans="2:86" s="10" customFormat="1" x14ac:dyDescent="0.3">
      <c r="B27" s="202"/>
      <c r="C27" s="202"/>
      <c r="D27" s="202"/>
      <c r="E27" s="202"/>
      <c r="F27" s="202"/>
      <c r="G27" s="202"/>
      <c r="H27" s="202"/>
      <c r="I27" s="202"/>
      <c r="J27" s="202"/>
      <c r="K27" s="202"/>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2"/>
      <c r="BR27" s="204"/>
      <c r="BS27" s="204"/>
      <c r="BT27" s="204"/>
      <c r="BU27" s="204"/>
      <c r="BV27" s="204"/>
      <c r="BW27" s="204"/>
      <c r="BX27" s="164"/>
      <c r="BY27" s="204"/>
      <c r="BZ27" s="204"/>
      <c r="CA27" s="203"/>
      <c r="CB27" s="203"/>
      <c r="CC27" s="203"/>
      <c r="CD27" s="203"/>
      <c r="CE27" s="203"/>
      <c r="CF27" s="203"/>
      <c r="CG27" s="203"/>
      <c r="CH27" s="202"/>
    </row>
    <row r="28" spans="2:86" s="10" customFormat="1" x14ac:dyDescent="0.3">
      <c r="B28" s="202"/>
      <c r="C28" s="202"/>
      <c r="D28" s="202"/>
      <c r="E28" s="202"/>
      <c r="F28" s="202"/>
      <c r="G28" s="202"/>
      <c r="H28" s="202"/>
      <c r="I28" s="202"/>
      <c r="J28" s="202"/>
      <c r="K28" s="202"/>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2"/>
      <c r="BR28" s="204"/>
      <c r="BS28" s="204"/>
      <c r="BT28" s="204"/>
      <c r="BU28" s="204"/>
      <c r="BV28" s="204"/>
      <c r="BW28" s="204"/>
      <c r="BX28" s="164"/>
      <c r="BY28" s="204"/>
      <c r="BZ28" s="204"/>
      <c r="CA28" s="203"/>
      <c r="CB28" s="203"/>
      <c r="CC28" s="203"/>
      <c r="CD28" s="203"/>
      <c r="CE28" s="203"/>
      <c r="CF28" s="203"/>
      <c r="CG28" s="203"/>
      <c r="CH28" s="202"/>
    </row>
    <row r="29" spans="2:86" s="10" customFormat="1" x14ac:dyDescent="0.3">
      <c r="B29" s="202"/>
      <c r="C29" s="202"/>
      <c r="D29" s="202"/>
      <c r="E29" s="202"/>
      <c r="F29" s="202"/>
      <c r="G29" s="202"/>
      <c r="H29" s="202"/>
      <c r="I29" s="202"/>
      <c r="J29" s="202"/>
      <c r="K29" s="202"/>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2"/>
      <c r="BR29" s="204"/>
      <c r="BS29" s="204"/>
      <c r="BT29" s="204"/>
      <c r="BU29" s="204"/>
      <c r="BV29" s="204"/>
      <c r="BW29" s="204"/>
      <c r="BX29" s="164"/>
      <c r="BY29" s="204"/>
      <c r="BZ29" s="204"/>
      <c r="CA29" s="203"/>
      <c r="CB29" s="203"/>
      <c r="CC29" s="203"/>
      <c r="CD29" s="203"/>
      <c r="CE29" s="203"/>
      <c r="CF29" s="203"/>
      <c r="CG29" s="203"/>
      <c r="CH29" s="202"/>
    </row>
    <row r="30" spans="2:86" s="10" customFormat="1" x14ac:dyDescent="0.3">
      <c r="B30" s="202"/>
      <c r="C30" s="202"/>
      <c r="D30" s="202"/>
      <c r="E30" s="202"/>
      <c r="F30" s="202"/>
      <c r="G30" s="202"/>
      <c r="H30" s="202"/>
      <c r="I30" s="202"/>
      <c r="J30" s="202"/>
      <c r="K30" s="202"/>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203"/>
      <c r="BG30" s="203"/>
      <c r="BH30" s="203"/>
      <c r="BI30" s="203"/>
      <c r="BJ30" s="203"/>
      <c r="BK30" s="203"/>
      <c r="BL30" s="203"/>
      <c r="BM30" s="203"/>
      <c r="BN30" s="203"/>
      <c r="BO30" s="203"/>
      <c r="BP30" s="203"/>
      <c r="BQ30" s="202"/>
      <c r="BR30" s="204"/>
      <c r="BS30" s="204"/>
      <c r="BT30" s="204"/>
      <c r="BU30" s="204"/>
      <c r="BV30" s="204"/>
      <c r="BW30" s="204"/>
      <c r="BX30" s="164"/>
      <c r="BY30" s="204"/>
      <c r="BZ30" s="204"/>
      <c r="CA30" s="203"/>
      <c r="CB30" s="203"/>
      <c r="CC30" s="203"/>
      <c r="CD30" s="203"/>
      <c r="CE30" s="203"/>
      <c r="CF30" s="203"/>
      <c r="CG30" s="203"/>
      <c r="CH30" s="202"/>
    </row>
    <row r="31" spans="2:86" s="10" customFormat="1" x14ac:dyDescent="0.3">
      <c r="B31" s="202"/>
      <c r="C31" s="202"/>
      <c r="D31" s="202"/>
      <c r="E31" s="202"/>
      <c r="F31" s="202"/>
      <c r="G31" s="202"/>
      <c r="H31" s="202"/>
      <c r="I31" s="202"/>
      <c r="J31" s="202"/>
      <c r="K31" s="202"/>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2"/>
      <c r="BR31" s="204"/>
      <c r="BS31" s="204"/>
      <c r="BT31" s="204"/>
      <c r="BU31" s="204"/>
      <c r="BV31" s="204"/>
      <c r="BW31" s="204"/>
      <c r="BX31" s="164"/>
      <c r="BY31" s="204"/>
      <c r="BZ31" s="204"/>
      <c r="CA31" s="203"/>
      <c r="CB31" s="203"/>
      <c r="CC31" s="203"/>
      <c r="CD31" s="203"/>
      <c r="CE31" s="203"/>
      <c r="CF31" s="203"/>
      <c r="CG31" s="203"/>
      <c r="CH31" s="202"/>
    </row>
    <row r="32" spans="2:86" s="10" customFormat="1" x14ac:dyDescent="0.3">
      <c r="B32" s="202"/>
      <c r="C32" s="202"/>
      <c r="D32" s="202"/>
      <c r="E32" s="202"/>
      <c r="F32" s="202"/>
      <c r="G32" s="202"/>
      <c r="H32" s="202"/>
      <c r="I32" s="202"/>
      <c r="J32" s="202"/>
      <c r="K32" s="202"/>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2"/>
      <c r="BR32" s="204"/>
      <c r="BS32" s="204"/>
      <c r="BT32" s="204"/>
      <c r="BU32" s="204"/>
      <c r="BV32" s="204"/>
      <c r="BW32" s="204"/>
      <c r="BX32" s="164"/>
      <c r="BY32" s="204"/>
      <c r="BZ32" s="204"/>
      <c r="CA32" s="203"/>
      <c r="CB32" s="203"/>
      <c r="CC32" s="203"/>
      <c r="CD32" s="203"/>
      <c r="CE32" s="203"/>
      <c r="CF32" s="203"/>
      <c r="CG32" s="203"/>
      <c r="CH32" s="202"/>
    </row>
    <row r="33" spans="2:86" s="10" customFormat="1" x14ac:dyDescent="0.3">
      <c r="B33" s="202"/>
      <c r="C33" s="202"/>
      <c r="D33" s="202"/>
      <c r="E33" s="202"/>
      <c r="F33" s="202"/>
      <c r="G33" s="202"/>
      <c r="H33" s="202"/>
      <c r="I33" s="202"/>
      <c r="J33" s="202"/>
      <c r="K33" s="202"/>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2"/>
      <c r="BR33" s="204"/>
      <c r="BS33" s="204"/>
      <c r="BT33" s="204"/>
      <c r="BU33" s="204"/>
      <c r="BV33" s="204"/>
      <c r="BW33" s="204"/>
      <c r="BX33" s="164"/>
      <c r="BY33" s="204"/>
      <c r="BZ33" s="204"/>
      <c r="CA33" s="203"/>
      <c r="CB33" s="203"/>
      <c r="CC33" s="203"/>
      <c r="CD33" s="203"/>
      <c r="CE33" s="203"/>
      <c r="CF33" s="203"/>
      <c r="CG33" s="203"/>
      <c r="CH33" s="202"/>
    </row>
    <row r="34" spans="2:86" s="10" customFormat="1" x14ac:dyDescent="0.3">
      <c r="B34" s="202"/>
      <c r="C34" s="202"/>
      <c r="D34" s="202"/>
      <c r="E34" s="202"/>
      <c r="F34" s="202"/>
      <c r="G34" s="202"/>
      <c r="H34" s="202"/>
      <c r="I34" s="202"/>
      <c r="J34" s="202"/>
      <c r="K34" s="202"/>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3"/>
      <c r="BC34" s="203"/>
      <c r="BD34" s="203"/>
      <c r="BE34" s="203"/>
      <c r="BF34" s="203"/>
      <c r="BG34" s="203"/>
      <c r="BH34" s="203"/>
      <c r="BI34" s="203"/>
      <c r="BJ34" s="203"/>
      <c r="BK34" s="203"/>
      <c r="BL34" s="203"/>
      <c r="BM34" s="203"/>
      <c r="BN34" s="203"/>
      <c r="BO34" s="203"/>
      <c r="BP34" s="203"/>
      <c r="BQ34" s="202"/>
      <c r="BR34" s="204"/>
      <c r="BS34" s="204"/>
      <c r="BT34" s="204"/>
      <c r="BU34" s="204"/>
      <c r="BV34" s="204"/>
      <c r="BW34" s="204"/>
      <c r="BX34" s="164"/>
      <c r="BY34" s="204"/>
      <c r="BZ34" s="204"/>
      <c r="CA34" s="203"/>
      <c r="CB34" s="203"/>
      <c r="CC34" s="203"/>
      <c r="CD34" s="203"/>
      <c r="CE34" s="203"/>
      <c r="CF34" s="203"/>
      <c r="CG34" s="203"/>
      <c r="CH34" s="202"/>
    </row>
    <row r="35" spans="2:86" s="10" customFormat="1" x14ac:dyDescent="0.3">
      <c r="B35" s="202"/>
      <c r="C35" s="202"/>
      <c r="D35" s="202"/>
      <c r="E35" s="202"/>
      <c r="F35" s="202"/>
      <c r="G35" s="202"/>
      <c r="H35" s="202"/>
      <c r="I35" s="202"/>
      <c r="J35" s="202"/>
      <c r="K35" s="202"/>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3"/>
      <c r="BQ35" s="202"/>
      <c r="BR35" s="204"/>
      <c r="BS35" s="204"/>
      <c r="BT35" s="204"/>
      <c r="BU35" s="204"/>
      <c r="BV35" s="204"/>
      <c r="BW35" s="204"/>
      <c r="BX35" s="164"/>
      <c r="BY35" s="204"/>
      <c r="BZ35" s="204"/>
      <c r="CA35" s="203"/>
      <c r="CB35" s="203"/>
      <c r="CC35" s="203"/>
      <c r="CD35" s="203"/>
      <c r="CE35" s="203"/>
      <c r="CF35" s="203"/>
      <c r="CG35" s="203"/>
      <c r="CH35" s="202"/>
    </row>
    <row r="36" spans="2:86" s="10" customFormat="1" x14ac:dyDescent="0.3">
      <c r="B36" s="202"/>
      <c r="C36" s="202"/>
      <c r="D36" s="202"/>
      <c r="E36" s="202"/>
      <c r="F36" s="202"/>
      <c r="G36" s="202"/>
      <c r="H36" s="202"/>
      <c r="I36" s="202"/>
      <c r="J36" s="202"/>
      <c r="K36" s="202"/>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2"/>
      <c r="BR36" s="204"/>
      <c r="BS36" s="204"/>
      <c r="BT36" s="204"/>
      <c r="BU36" s="204"/>
      <c r="BV36" s="204"/>
      <c r="BW36" s="204"/>
      <c r="BX36" s="164"/>
      <c r="BY36" s="204"/>
      <c r="BZ36" s="204"/>
      <c r="CA36" s="203"/>
      <c r="CB36" s="203"/>
      <c r="CC36" s="203"/>
      <c r="CD36" s="203"/>
      <c r="CE36" s="203"/>
      <c r="CF36" s="203"/>
      <c r="CG36" s="203"/>
      <c r="CH36" s="202"/>
    </row>
    <row r="37" spans="2:86" s="10" customFormat="1" x14ac:dyDescent="0.3">
      <c r="B37" s="202"/>
      <c r="C37" s="202"/>
      <c r="D37" s="202"/>
      <c r="E37" s="202"/>
      <c r="F37" s="202"/>
      <c r="G37" s="202"/>
      <c r="H37" s="202"/>
      <c r="I37" s="202"/>
      <c r="J37" s="202"/>
      <c r="K37" s="202"/>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2"/>
      <c r="BR37" s="204"/>
      <c r="BS37" s="204"/>
      <c r="BT37" s="204"/>
      <c r="BU37" s="204"/>
      <c r="BV37" s="204"/>
      <c r="BW37" s="204"/>
      <c r="BX37" s="164"/>
      <c r="BY37" s="204"/>
      <c r="BZ37" s="204"/>
      <c r="CA37" s="203"/>
      <c r="CB37" s="203"/>
      <c r="CC37" s="203"/>
      <c r="CD37" s="203"/>
      <c r="CE37" s="203"/>
      <c r="CF37" s="203"/>
      <c r="CG37" s="203"/>
      <c r="CH37" s="202"/>
    </row>
    <row r="38" spans="2:86" s="10" customFormat="1" x14ac:dyDescent="0.3">
      <c r="B38" s="202"/>
      <c r="C38" s="202"/>
      <c r="D38" s="202"/>
      <c r="E38" s="202"/>
      <c r="F38" s="202"/>
      <c r="G38" s="202"/>
      <c r="H38" s="202"/>
      <c r="I38" s="202"/>
      <c r="J38" s="202"/>
      <c r="K38" s="202"/>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2"/>
      <c r="BR38" s="204"/>
      <c r="BS38" s="204"/>
      <c r="BT38" s="204"/>
      <c r="BU38" s="204"/>
      <c r="BV38" s="204"/>
      <c r="BW38" s="204"/>
      <c r="BX38" s="164"/>
      <c r="BY38" s="204"/>
      <c r="BZ38" s="204"/>
      <c r="CA38" s="203"/>
      <c r="CB38" s="203"/>
      <c r="CC38" s="203"/>
      <c r="CD38" s="203"/>
      <c r="CE38" s="203"/>
      <c r="CF38" s="203"/>
      <c r="CG38" s="203"/>
      <c r="CH38" s="202"/>
    </row>
    <row r="39" spans="2:86" s="10" customFormat="1" x14ac:dyDescent="0.3">
      <c r="B39" s="202"/>
      <c r="C39" s="202"/>
      <c r="D39" s="202"/>
      <c r="E39" s="202"/>
      <c r="F39" s="202"/>
      <c r="G39" s="202"/>
      <c r="H39" s="202"/>
      <c r="I39" s="202"/>
      <c r="J39" s="202"/>
      <c r="K39" s="202"/>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2"/>
      <c r="BR39" s="204"/>
      <c r="BS39" s="204"/>
      <c r="BT39" s="204"/>
      <c r="BU39" s="204"/>
      <c r="BV39" s="204"/>
      <c r="BW39" s="204"/>
      <c r="BX39" s="164"/>
      <c r="BY39" s="204"/>
      <c r="BZ39" s="204"/>
      <c r="CA39" s="203"/>
      <c r="CB39" s="203"/>
      <c r="CC39" s="203"/>
      <c r="CD39" s="203"/>
      <c r="CE39" s="203"/>
      <c r="CF39" s="203"/>
      <c r="CG39" s="203"/>
      <c r="CH39" s="202"/>
    </row>
    <row r="40" spans="2:86" s="10" customFormat="1" x14ac:dyDescent="0.3">
      <c r="B40" s="202"/>
      <c r="C40" s="202"/>
      <c r="D40" s="202"/>
      <c r="E40" s="202"/>
      <c r="F40" s="202"/>
      <c r="G40" s="202"/>
      <c r="H40" s="202"/>
      <c r="I40" s="202"/>
      <c r="J40" s="202"/>
      <c r="K40" s="202"/>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2"/>
      <c r="BR40" s="204"/>
      <c r="BS40" s="204"/>
      <c r="BT40" s="204"/>
      <c r="BU40" s="204"/>
      <c r="BV40" s="204"/>
      <c r="BW40" s="204"/>
      <c r="BX40" s="164"/>
      <c r="BY40" s="204"/>
      <c r="BZ40" s="204"/>
      <c r="CA40" s="203"/>
      <c r="CB40" s="203"/>
      <c r="CC40" s="203"/>
      <c r="CD40" s="203"/>
      <c r="CE40" s="203"/>
      <c r="CF40" s="203"/>
      <c r="CG40" s="203"/>
      <c r="CH40" s="202"/>
    </row>
    <row r="41" spans="2:86" s="10" customFormat="1" x14ac:dyDescent="0.3">
      <c r="B41" s="202"/>
      <c r="C41" s="202"/>
      <c r="D41" s="202"/>
      <c r="E41" s="202"/>
      <c r="F41" s="202"/>
      <c r="G41" s="202"/>
      <c r="H41" s="202"/>
      <c r="I41" s="202"/>
      <c r="J41" s="202"/>
      <c r="K41" s="202"/>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2"/>
      <c r="BR41" s="204"/>
      <c r="BS41" s="204"/>
      <c r="BT41" s="204"/>
      <c r="BU41" s="204"/>
      <c r="BV41" s="204"/>
      <c r="BW41" s="204"/>
      <c r="BX41" s="164"/>
      <c r="BY41" s="204"/>
      <c r="BZ41" s="204"/>
      <c r="CA41" s="203"/>
      <c r="CB41" s="203"/>
      <c r="CC41" s="203"/>
      <c r="CD41" s="203"/>
      <c r="CE41" s="203"/>
      <c r="CF41" s="203"/>
      <c r="CG41" s="203"/>
      <c r="CH41" s="202"/>
    </row>
    <row r="42" spans="2:86" s="10" customFormat="1" x14ac:dyDescent="0.3">
      <c r="B42" s="202"/>
      <c r="C42" s="202"/>
      <c r="D42" s="202"/>
      <c r="E42" s="202"/>
      <c r="F42" s="202"/>
      <c r="G42" s="202"/>
      <c r="H42" s="202"/>
      <c r="I42" s="202"/>
      <c r="J42" s="202"/>
      <c r="K42" s="202"/>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2"/>
      <c r="BR42" s="204"/>
      <c r="BS42" s="204"/>
      <c r="BT42" s="204"/>
      <c r="BU42" s="204"/>
      <c r="BV42" s="204"/>
      <c r="BW42" s="204"/>
      <c r="BX42" s="164"/>
      <c r="BY42" s="204"/>
      <c r="BZ42" s="204"/>
      <c r="CA42" s="203"/>
      <c r="CB42" s="203"/>
      <c r="CC42" s="203"/>
      <c r="CD42" s="203"/>
      <c r="CE42" s="203"/>
      <c r="CF42" s="203"/>
      <c r="CG42" s="203"/>
      <c r="CH42" s="202"/>
    </row>
    <row r="43" spans="2:86" s="10" customFormat="1" x14ac:dyDescent="0.3">
      <c r="B43" s="202"/>
      <c r="C43" s="202"/>
      <c r="D43" s="202"/>
      <c r="E43" s="202"/>
      <c r="F43" s="202"/>
      <c r="G43" s="202"/>
      <c r="H43" s="202"/>
      <c r="I43" s="202"/>
      <c r="J43" s="202"/>
      <c r="K43" s="202"/>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2"/>
      <c r="BR43" s="204"/>
      <c r="BS43" s="204"/>
      <c r="BT43" s="204"/>
      <c r="BU43" s="204"/>
      <c r="BV43" s="204"/>
      <c r="BW43" s="204"/>
      <c r="BX43" s="164"/>
      <c r="BY43" s="204"/>
      <c r="BZ43" s="204"/>
      <c r="CA43" s="203"/>
      <c r="CB43" s="203"/>
      <c r="CC43" s="203"/>
      <c r="CD43" s="203"/>
      <c r="CE43" s="203"/>
      <c r="CF43" s="203"/>
      <c r="CG43" s="203"/>
      <c r="CH43" s="202"/>
    </row>
    <row r="44" spans="2:86" s="10" customFormat="1" x14ac:dyDescent="0.3">
      <c r="B44" s="202"/>
      <c r="C44" s="202"/>
      <c r="D44" s="202"/>
      <c r="E44" s="202"/>
      <c r="F44" s="202"/>
      <c r="G44" s="202"/>
      <c r="H44" s="202"/>
      <c r="I44" s="202"/>
      <c r="J44" s="202"/>
      <c r="K44" s="202"/>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2"/>
      <c r="BR44" s="204"/>
      <c r="BS44" s="204"/>
      <c r="BT44" s="204"/>
      <c r="BU44" s="204"/>
      <c r="BV44" s="204"/>
      <c r="BW44" s="204"/>
      <c r="BX44" s="164"/>
      <c r="BY44" s="204"/>
      <c r="BZ44" s="204"/>
      <c r="CA44" s="203"/>
      <c r="CB44" s="203"/>
      <c r="CC44" s="203"/>
      <c r="CD44" s="203"/>
      <c r="CE44" s="203"/>
      <c r="CF44" s="203"/>
      <c r="CG44" s="203"/>
      <c r="CH44" s="202"/>
    </row>
    <row r="45" spans="2:86" s="10" customFormat="1" x14ac:dyDescent="0.3">
      <c r="B45" s="202"/>
      <c r="C45" s="202"/>
      <c r="D45" s="202"/>
      <c r="E45" s="202"/>
      <c r="F45" s="202"/>
      <c r="G45" s="202"/>
      <c r="H45" s="202"/>
      <c r="I45" s="202"/>
      <c r="J45" s="202"/>
      <c r="K45" s="202"/>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2"/>
      <c r="BR45" s="204"/>
      <c r="BS45" s="204"/>
      <c r="BT45" s="204"/>
      <c r="BU45" s="204"/>
      <c r="BV45" s="204"/>
      <c r="BW45" s="204"/>
      <c r="BX45" s="164"/>
      <c r="BY45" s="204"/>
      <c r="BZ45" s="204"/>
      <c r="CA45" s="203"/>
      <c r="CB45" s="203"/>
      <c r="CC45" s="203"/>
      <c r="CD45" s="203"/>
      <c r="CE45" s="203"/>
      <c r="CF45" s="203"/>
      <c r="CG45" s="203"/>
      <c r="CH45" s="202"/>
    </row>
    <row r="46" spans="2:86" s="10" customFormat="1" x14ac:dyDescent="0.3">
      <c r="B46" s="202"/>
      <c r="C46" s="202"/>
      <c r="D46" s="202"/>
      <c r="E46" s="202"/>
      <c r="F46" s="202"/>
      <c r="G46" s="202"/>
      <c r="H46" s="202"/>
      <c r="I46" s="202"/>
      <c r="J46" s="202"/>
      <c r="K46" s="202"/>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2"/>
      <c r="BR46" s="204"/>
      <c r="BS46" s="204"/>
      <c r="BT46" s="204"/>
      <c r="BU46" s="204"/>
      <c r="BV46" s="204"/>
      <c r="BW46" s="204"/>
      <c r="BX46" s="164"/>
      <c r="BY46" s="204"/>
      <c r="BZ46" s="204"/>
      <c r="CA46" s="203"/>
      <c r="CB46" s="203"/>
      <c r="CC46" s="203"/>
      <c r="CD46" s="203"/>
      <c r="CE46" s="203"/>
      <c r="CF46" s="203"/>
      <c r="CG46" s="203"/>
      <c r="CH46" s="202"/>
    </row>
    <row r="47" spans="2:86" s="10" customFormat="1" x14ac:dyDescent="0.3">
      <c r="B47" s="202"/>
      <c r="C47" s="202"/>
      <c r="D47" s="202"/>
      <c r="E47" s="202"/>
      <c r="F47" s="202"/>
      <c r="G47" s="202"/>
      <c r="H47" s="202"/>
      <c r="I47" s="202"/>
      <c r="J47" s="202"/>
      <c r="K47" s="202"/>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2"/>
      <c r="BR47" s="204"/>
      <c r="BS47" s="204"/>
      <c r="BT47" s="204"/>
      <c r="BU47" s="204"/>
      <c r="BV47" s="204"/>
      <c r="BW47" s="204"/>
      <c r="BX47" s="164"/>
      <c r="BY47" s="204"/>
      <c r="BZ47" s="204"/>
      <c r="CA47" s="203"/>
      <c r="CB47" s="203"/>
      <c r="CC47" s="203"/>
      <c r="CD47" s="203"/>
      <c r="CE47" s="203"/>
      <c r="CF47" s="203"/>
      <c r="CG47" s="203"/>
      <c r="CH47" s="202"/>
    </row>
    <row r="48" spans="2:86" s="10" customFormat="1" x14ac:dyDescent="0.3">
      <c r="B48" s="202"/>
      <c r="C48" s="202"/>
      <c r="D48" s="202"/>
      <c r="E48" s="202"/>
      <c r="F48" s="202"/>
      <c r="G48" s="202"/>
      <c r="H48" s="202"/>
      <c r="I48" s="202"/>
      <c r="J48" s="202"/>
      <c r="K48" s="202"/>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2"/>
      <c r="BR48" s="204"/>
      <c r="BS48" s="204"/>
      <c r="BT48" s="204"/>
      <c r="BU48" s="204"/>
      <c r="BV48" s="204"/>
      <c r="BW48" s="204"/>
      <c r="BX48" s="164"/>
      <c r="BY48" s="204"/>
      <c r="BZ48" s="204"/>
      <c r="CA48" s="203"/>
      <c r="CB48" s="203"/>
      <c r="CC48" s="203"/>
      <c r="CD48" s="203"/>
      <c r="CE48" s="203"/>
      <c r="CF48" s="203"/>
      <c r="CG48" s="203"/>
      <c r="CH48" s="202"/>
    </row>
    <row r="49" spans="2:86" s="10" customFormat="1" x14ac:dyDescent="0.3">
      <c r="B49" s="202"/>
      <c r="C49" s="202"/>
      <c r="D49" s="202"/>
      <c r="E49" s="202"/>
      <c r="F49" s="202"/>
      <c r="G49" s="202"/>
      <c r="H49" s="202"/>
      <c r="I49" s="202"/>
      <c r="J49" s="202"/>
      <c r="K49" s="202"/>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2"/>
      <c r="BR49" s="204"/>
      <c r="BS49" s="204"/>
      <c r="BT49" s="204"/>
      <c r="BU49" s="204"/>
      <c r="BV49" s="204"/>
      <c r="BW49" s="204"/>
      <c r="BX49" s="164"/>
      <c r="BY49" s="204"/>
      <c r="BZ49" s="204"/>
      <c r="CA49" s="203"/>
      <c r="CB49" s="203"/>
      <c r="CC49" s="203"/>
      <c r="CD49" s="203"/>
      <c r="CE49" s="203"/>
      <c r="CF49" s="203"/>
      <c r="CG49" s="203"/>
      <c r="CH49" s="202"/>
    </row>
    <row r="50" spans="2:86" s="10" customFormat="1" x14ac:dyDescent="0.3">
      <c r="B50" s="202"/>
      <c r="C50" s="202"/>
      <c r="D50" s="202"/>
      <c r="E50" s="202"/>
      <c r="F50" s="202"/>
      <c r="G50" s="202"/>
      <c r="H50" s="202"/>
      <c r="I50" s="202"/>
      <c r="J50" s="202"/>
      <c r="K50" s="202"/>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2"/>
      <c r="BR50" s="204"/>
      <c r="BS50" s="204"/>
      <c r="BT50" s="204"/>
      <c r="BU50" s="204"/>
      <c r="BV50" s="204"/>
      <c r="BW50" s="204"/>
      <c r="BX50" s="164"/>
      <c r="BY50" s="204"/>
      <c r="BZ50" s="204"/>
      <c r="CA50" s="203"/>
      <c r="CB50" s="203"/>
      <c r="CC50" s="203"/>
      <c r="CD50" s="203"/>
      <c r="CE50" s="203"/>
      <c r="CF50" s="203"/>
      <c r="CG50" s="203"/>
      <c r="CH50" s="202"/>
    </row>
    <row r="51" spans="2:86" s="10" customFormat="1" x14ac:dyDescent="0.3">
      <c r="B51" s="202"/>
      <c r="C51" s="202"/>
      <c r="D51" s="202"/>
      <c r="E51" s="202"/>
      <c r="F51" s="202"/>
      <c r="G51" s="202"/>
      <c r="H51" s="202"/>
      <c r="I51" s="202"/>
      <c r="J51" s="202"/>
      <c r="K51" s="202"/>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2"/>
      <c r="BR51" s="204"/>
      <c r="BS51" s="204"/>
      <c r="BT51" s="204"/>
      <c r="BU51" s="204"/>
      <c r="BV51" s="204"/>
      <c r="BW51" s="204"/>
      <c r="BX51" s="164"/>
      <c r="BY51" s="204"/>
      <c r="BZ51" s="204"/>
      <c r="CA51" s="203"/>
      <c r="CB51" s="203"/>
      <c r="CC51" s="203"/>
      <c r="CD51" s="203"/>
      <c r="CE51" s="203"/>
      <c r="CF51" s="203"/>
      <c r="CG51" s="203"/>
      <c r="CH51" s="202"/>
    </row>
    <row r="52" spans="2:86" s="10" customFormat="1" x14ac:dyDescent="0.3">
      <c r="B52" s="202"/>
      <c r="C52" s="202"/>
      <c r="D52" s="202"/>
      <c r="E52" s="202"/>
      <c r="F52" s="202"/>
      <c r="G52" s="202"/>
      <c r="H52" s="202"/>
      <c r="I52" s="202"/>
      <c r="J52" s="202"/>
      <c r="K52" s="202"/>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2"/>
      <c r="BR52" s="204"/>
      <c r="BS52" s="204"/>
      <c r="BT52" s="204"/>
      <c r="BU52" s="204"/>
      <c r="BV52" s="204"/>
      <c r="BW52" s="204"/>
      <c r="BX52" s="164"/>
      <c r="BY52" s="204"/>
      <c r="BZ52" s="204"/>
      <c r="CA52" s="203"/>
      <c r="CB52" s="203"/>
      <c r="CC52" s="203"/>
      <c r="CD52" s="203"/>
      <c r="CE52" s="203"/>
      <c r="CF52" s="203"/>
      <c r="CG52" s="203"/>
      <c r="CH52" s="202"/>
    </row>
    <row r="53" spans="2:86" s="10" customFormat="1" x14ac:dyDescent="0.3">
      <c r="B53" s="202"/>
      <c r="C53" s="202"/>
      <c r="D53" s="202"/>
      <c r="E53" s="202"/>
      <c r="F53" s="202"/>
      <c r="G53" s="202"/>
      <c r="H53" s="202"/>
      <c r="I53" s="202"/>
      <c r="J53" s="202"/>
      <c r="K53" s="202"/>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2"/>
      <c r="BR53" s="204"/>
      <c r="BS53" s="204"/>
      <c r="BT53" s="204"/>
      <c r="BU53" s="204"/>
      <c r="BV53" s="204"/>
      <c r="BW53" s="204"/>
      <c r="BX53" s="164"/>
      <c r="BY53" s="204"/>
      <c r="BZ53" s="204"/>
      <c r="CA53" s="203"/>
      <c r="CB53" s="203"/>
      <c r="CC53" s="203"/>
      <c r="CD53" s="203"/>
      <c r="CE53" s="203"/>
      <c r="CF53" s="203"/>
      <c r="CG53" s="203"/>
      <c r="CH53" s="202"/>
    </row>
    <row r="54" spans="2:86" s="10" customFormat="1" x14ac:dyDescent="0.3">
      <c r="B54" s="202"/>
      <c r="C54" s="202"/>
      <c r="D54" s="202"/>
      <c r="E54" s="202"/>
      <c r="F54" s="202"/>
      <c r="G54" s="202"/>
      <c r="H54" s="202"/>
      <c r="I54" s="202"/>
      <c r="J54" s="202"/>
      <c r="K54" s="202"/>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2"/>
      <c r="BR54" s="204"/>
      <c r="BS54" s="204"/>
      <c r="BT54" s="204"/>
      <c r="BU54" s="204"/>
      <c r="BV54" s="204"/>
      <c r="BW54" s="204"/>
      <c r="BX54" s="164"/>
      <c r="BY54" s="204"/>
      <c r="BZ54" s="204"/>
      <c r="CA54" s="203"/>
      <c r="CB54" s="203"/>
      <c r="CC54" s="203"/>
      <c r="CD54" s="203"/>
      <c r="CE54" s="203"/>
      <c r="CF54" s="203"/>
      <c r="CG54" s="203"/>
      <c r="CH54" s="202"/>
    </row>
    <row r="55" spans="2:86" s="10" customFormat="1" x14ac:dyDescent="0.3">
      <c r="B55" s="202"/>
      <c r="C55" s="202"/>
      <c r="D55" s="202"/>
      <c r="E55" s="202"/>
      <c r="F55" s="202"/>
      <c r="G55" s="202"/>
      <c r="H55" s="202"/>
      <c r="I55" s="202"/>
      <c r="J55" s="202"/>
      <c r="K55" s="202"/>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3"/>
      <c r="AU55" s="203"/>
      <c r="AV55" s="203"/>
      <c r="AW55" s="203"/>
      <c r="AX55" s="203"/>
      <c r="AY55" s="203"/>
      <c r="AZ55" s="203"/>
      <c r="BA55" s="203"/>
      <c r="BB55" s="203"/>
      <c r="BC55" s="203"/>
      <c r="BD55" s="203"/>
      <c r="BE55" s="203"/>
      <c r="BF55" s="203"/>
      <c r="BG55" s="203"/>
      <c r="BH55" s="203"/>
      <c r="BI55" s="203"/>
      <c r="BJ55" s="203"/>
      <c r="BK55" s="203"/>
      <c r="BL55" s="203"/>
      <c r="BM55" s="203"/>
      <c r="BN55" s="203"/>
      <c r="BO55" s="203"/>
      <c r="BP55" s="203"/>
      <c r="BQ55" s="202"/>
      <c r="BR55" s="204"/>
      <c r="BS55" s="204"/>
      <c r="BT55" s="204"/>
      <c r="BU55" s="204"/>
      <c r="BV55" s="204"/>
      <c r="BW55" s="204"/>
      <c r="BX55" s="164"/>
      <c r="BY55" s="204"/>
      <c r="BZ55" s="204"/>
      <c r="CA55" s="203"/>
      <c r="CB55" s="203"/>
      <c r="CC55" s="203"/>
      <c r="CD55" s="203"/>
      <c r="CE55" s="203"/>
      <c r="CF55" s="203"/>
      <c r="CG55" s="203"/>
      <c r="CH55" s="202"/>
    </row>
    <row r="57" spans="2:86" x14ac:dyDescent="0.3">
      <c r="C57" s="205"/>
      <c r="D57" s="205"/>
      <c r="E57" s="58"/>
      <c r="F57" s="58"/>
    </row>
  </sheetData>
  <sheetProtection algorithmName="SHA-512" hashValue="UQRGnur2J9bLs0mFOsyLDwZ2UXMYZZ+f+/C/NDhPmHHqEzROx7P+Q5vBUSQiDahjPpJwNjwDP4UkcKmHl4/a1w==" saltValue="rQuVSXFu/Q4LxV0GT4mwl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7" priority="16">
      <formula>LEN(TRIM(B14))&gt;0</formula>
    </cfRule>
  </conditionalFormatting>
  <conditionalFormatting sqref="C5:C6">
    <cfRule type="cellIs" dxfId="116" priority="17" operator="equal">
      <formula>0</formula>
    </cfRule>
  </conditionalFormatting>
  <conditionalFormatting sqref="C14:CH55">
    <cfRule type="expression" dxfId="115" priority="15">
      <formula>NOT($B14="")</formula>
    </cfRule>
  </conditionalFormatting>
  <conditionalFormatting sqref="D14:D55">
    <cfRule type="expression" dxfId="114" priority="14">
      <formula>NOT($C14="Other")</formula>
    </cfRule>
  </conditionalFormatting>
  <conditionalFormatting sqref="D12:F12 B14:CH55">
    <cfRule type="expression" dxfId="113" priority="1">
      <formula>AND(NOT($C$9=""),NOT($C$10=""),SUM($C$9:$C$10)=0)</formula>
    </cfRule>
  </conditionalFormatting>
  <conditionalFormatting sqref="F14:F55">
    <cfRule type="expression" dxfId="112" priority="13">
      <formula>NOT($E14="Other")</formula>
    </cfRule>
  </conditionalFormatting>
  <conditionalFormatting sqref="I14:I55">
    <cfRule type="expression" dxfId="111" priority="12">
      <formula>NOT($H14="Yes")</formula>
    </cfRule>
  </conditionalFormatting>
  <conditionalFormatting sqref="AL14:AL55">
    <cfRule type="expression" dxfId="110" priority="11">
      <formula>NOT(OR($AK14="Calculated/Modeled"))</formula>
    </cfRule>
  </conditionalFormatting>
  <conditionalFormatting sqref="AM14:AM55">
    <cfRule type="expression" dxfId="109" priority="10">
      <formula>NOT($AK14="Measured")</formula>
    </cfRule>
  </conditionalFormatting>
  <conditionalFormatting sqref="AO14:AO55">
    <cfRule type="expression" dxfId="108" priority="7">
      <formula>NOT($AN14="Yes")</formula>
    </cfRule>
  </conditionalFormatting>
  <conditionalFormatting sqref="BR14:BR55">
    <cfRule type="expression" dxfId="107" priority="6">
      <formula>NOT($BQ14="Yes")</formula>
    </cfRule>
  </conditionalFormatting>
  <conditionalFormatting sqref="BS14:BS55">
    <cfRule type="expression" dxfId="106" priority="5">
      <formula>NOT($BQ14="No")</formula>
    </cfRule>
  </conditionalFormatting>
  <conditionalFormatting sqref="BU14:BU55">
    <cfRule type="expression" dxfId="105" priority="4">
      <formula>NOT($BT14="No")</formula>
    </cfRule>
  </conditionalFormatting>
  <conditionalFormatting sqref="BW14:BW55">
    <cfRule type="expression" dxfId="104" priority="3">
      <formula>NOT($BV14="No")</formula>
    </cfRule>
  </conditionalFormatting>
  <conditionalFormatting sqref="BY14:BY55">
    <cfRule type="expression" dxfId="103" priority="2">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AM14" sqref="AM14:BM16"/>
    </sheetView>
  </sheetViews>
  <sheetFormatPr defaultRowHeight="14.4" x14ac:dyDescent="0.3"/>
  <cols>
    <col min="1" max="1" width="3" style="45" customWidth="1"/>
    <col min="2" max="2" width="23.33203125" style="45" customWidth="1"/>
    <col min="3" max="3" width="21.33203125" style="45" customWidth="1"/>
    <col min="4" max="34" width="18.44140625" style="45" customWidth="1"/>
    <col min="35" max="35" width="25.6640625" style="45" customWidth="1"/>
    <col min="36" max="36" width="20.6640625" style="45" customWidth="1"/>
    <col min="37" max="38" width="25.6640625" style="45" customWidth="1"/>
    <col min="39" max="91" width="18.44140625" style="45" customWidth="1"/>
    <col min="92" max="92" width="18.5546875" style="45" customWidth="1"/>
    <col min="93" max="93" width="18.44140625" style="45" customWidth="1"/>
    <col min="94" max="94" width="18.5546875" style="45" customWidth="1"/>
    <col min="95" max="98" width="18.33203125" style="45" customWidth="1"/>
    <col min="99" max="99" width="18.664062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Howard Midstream Energy Partners, LLC</v>
      </c>
    </row>
    <row r="6" spans="2:101" x14ac:dyDescent="0.3">
      <c r="B6" s="114" t="s">
        <v>14</v>
      </c>
      <c r="C6" s="115" t="str">
        <f>Facility!C21</f>
        <v>Tioga CPF#2 Compressor Station</v>
      </c>
    </row>
    <row r="7" spans="2:101" x14ac:dyDescent="0.3">
      <c r="C7" s="10"/>
    </row>
    <row r="8" spans="2:101" ht="15.6" x14ac:dyDescent="0.3">
      <c r="B8" s="49" t="s">
        <v>468</v>
      </c>
      <c r="C8" s="10"/>
    </row>
    <row r="9" spans="2:101" x14ac:dyDescent="0.3">
      <c r="B9" s="206" t="s">
        <v>539</v>
      </c>
      <c r="C9" s="207">
        <v>3</v>
      </c>
    </row>
    <row r="10" spans="2:101" x14ac:dyDescent="0.3">
      <c r="B10" s="208"/>
      <c r="C10" s="209"/>
    </row>
    <row r="11" spans="2:101" ht="15.6" x14ac:dyDescent="0.3">
      <c r="B11" s="49" t="s">
        <v>540</v>
      </c>
      <c r="D11" s="210" t="s">
        <v>472</v>
      </c>
      <c r="E11" s="210"/>
      <c r="F11" s="210"/>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1" t="s">
        <v>475</v>
      </c>
      <c r="AJ12" s="212"/>
      <c r="AK12" s="212"/>
      <c r="AL12" s="212"/>
      <c r="AM12" s="213" t="s">
        <v>476</v>
      </c>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4" t="s">
        <v>477</v>
      </c>
      <c r="BO12" s="214"/>
      <c r="BP12" s="214"/>
      <c r="BQ12" s="214"/>
      <c r="BR12" s="214"/>
      <c r="BS12" s="214"/>
      <c r="BT12" s="214"/>
      <c r="BU12" s="215" t="s">
        <v>478</v>
      </c>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6"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17" t="s">
        <v>551</v>
      </c>
      <c r="BQ13" s="196" t="s">
        <v>552</v>
      </c>
      <c r="BR13" s="196" t="s">
        <v>553</v>
      </c>
      <c r="BS13" s="199" t="s">
        <v>554</v>
      </c>
      <c r="BT13" s="199" t="s">
        <v>528</v>
      </c>
      <c r="BU13" s="218" t="s">
        <v>555</v>
      </c>
      <c r="BV13" s="216" t="s">
        <v>556</v>
      </c>
      <c r="BW13" s="219" t="s">
        <v>557</v>
      </c>
      <c r="BX13" s="196" t="s">
        <v>558</v>
      </c>
      <c r="BY13" s="196" t="s">
        <v>543</v>
      </c>
      <c r="BZ13" s="196" t="s">
        <v>559</v>
      </c>
      <c r="CA13" s="196" t="s">
        <v>560</v>
      </c>
      <c r="CB13" s="196" t="s">
        <v>543</v>
      </c>
      <c r="CC13" s="196" t="s">
        <v>561</v>
      </c>
      <c r="CD13" s="196" t="s">
        <v>562</v>
      </c>
      <c r="CE13" s="196" t="s">
        <v>543</v>
      </c>
      <c r="CF13" s="220" t="s">
        <v>563</v>
      </c>
      <c r="CG13" s="196" t="s">
        <v>564</v>
      </c>
      <c r="CH13" s="196" t="s">
        <v>565</v>
      </c>
      <c r="CI13" s="196" t="s">
        <v>566</v>
      </c>
      <c r="CJ13" s="196" t="s">
        <v>567</v>
      </c>
      <c r="CK13" s="196" t="s">
        <v>568</v>
      </c>
      <c r="CL13" s="196" t="s">
        <v>569</v>
      </c>
      <c r="CM13" s="196" t="s">
        <v>570</v>
      </c>
      <c r="CN13" s="220" t="s">
        <v>571</v>
      </c>
      <c r="CO13" s="196" t="s">
        <v>572</v>
      </c>
      <c r="CP13" s="220" t="s">
        <v>573</v>
      </c>
      <c r="CQ13" s="220" t="s">
        <v>574</v>
      </c>
      <c r="CR13" s="220" t="s">
        <v>575</v>
      </c>
      <c r="CS13" s="220" t="s">
        <v>576</v>
      </c>
      <c r="CT13" s="220" t="s">
        <v>577</v>
      </c>
      <c r="CU13" s="220" t="s">
        <v>578</v>
      </c>
      <c r="CV13" s="220" t="s">
        <v>579</v>
      </c>
      <c r="CW13" s="220" t="s">
        <v>580</v>
      </c>
    </row>
    <row r="14" spans="2:101" s="10" customFormat="1" ht="57.6" x14ac:dyDescent="0.3">
      <c r="B14" s="221" t="s">
        <v>966</v>
      </c>
      <c r="C14" s="164" t="s">
        <v>855</v>
      </c>
      <c r="D14" s="164"/>
      <c r="E14" s="164">
        <v>6.024800000000001E-2</v>
      </c>
      <c r="F14" s="164">
        <v>3.3313599999999992</v>
      </c>
      <c r="G14" s="164">
        <v>0</v>
      </c>
      <c r="H14" s="164">
        <v>0</v>
      </c>
      <c r="I14" s="164">
        <v>0</v>
      </c>
      <c r="J14" s="164">
        <v>0</v>
      </c>
      <c r="K14" s="164">
        <v>0</v>
      </c>
      <c r="L14" s="164">
        <v>0</v>
      </c>
      <c r="M14" s="164">
        <v>0</v>
      </c>
      <c r="N14" s="164">
        <v>0</v>
      </c>
      <c r="O14" s="164">
        <v>0</v>
      </c>
      <c r="P14" s="164">
        <v>0</v>
      </c>
      <c r="Q14" s="164">
        <v>0</v>
      </c>
      <c r="R14" s="164">
        <v>0</v>
      </c>
      <c r="S14" s="164">
        <v>0</v>
      </c>
      <c r="T14" s="164">
        <v>0</v>
      </c>
      <c r="U14" s="164">
        <v>0</v>
      </c>
      <c r="V14" s="164">
        <v>0</v>
      </c>
      <c r="W14" s="164">
        <v>0</v>
      </c>
      <c r="X14" s="164">
        <v>0</v>
      </c>
      <c r="Y14" s="164">
        <v>0</v>
      </c>
      <c r="Z14" s="164">
        <v>0</v>
      </c>
      <c r="AA14" s="164">
        <v>0</v>
      </c>
      <c r="AB14" s="164">
        <v>0</v>
      </c>
      <c r="AC14" s="164">
        <v>0</v>
      </c>
      <c r="AD14" s="164">
        <v>0</v>
      </c>
      <c r="AE14" s="164">
        <v>0</v>
      </c>
      <c r="AF14" s="164" t="s">
        <v>961</v>
      </c>
      <c r="AG14" s="164" t="s">
        <v>968</v>
      </c>
      <c r="AH14" s="164"/>
      <c r="AI14" s="164" t="s">
        <v>951</v>
      </c>
      <c r="AJ14" s="164"/>
      <c r="AK14" s="164" t="s">
        <v>951</v>
      </c>
      <c r="AL14" s="164"/>
      <c r="AM14" s="164">
        <v>6.024800000000001E-2</v>
      </c>
      <c r="AN14" s="164">
        <v>3.3313599999999992</v>
      </c>
      <c r="AO14" s="164">
        <v>0</v>
      </c>
      <c r="AP14" s="164">
        <v>0</v>
      </c>
      <c r="AQ14" s="164">
        <v>0</v>
      </c>
      <c r="AR14" s="164">
        <v>0</v>
      </c>
      <c r="AS14" s="164">
        <v>0</v>
      </c>
      <c r="AT14" s="164">
        <v>0</v>
      </c>
      <c r="AU14" s="164">
        <v>0</v>
      </c>
      <c r="AV14" s="164">
        <v>0</v>
      </c>
      <c r="AW14" s="164">
        <v>0</v>
      </c>
      <c r="AX14" s="164">
        <v>0</v>
      </c>
      <c r="AY14" s="164">
        <v>0</v>
      </c>
      <c r="AZ14" s="164">
        <v>0</v>
      </c>
      <c r="BA14" s="164">
        <v>0</v>
      </c>
      <c r="BB14" s="164">
        <v>0</v>
      </c>
      <c r="BC14" s="164">
        <v>0</v>
      </c>
      <c r="BD14" s="164">
        <v>0</v>
      </c>
      <c r="BE14" s="164">
        <v>0</v>
      </c>
      <c r="BF14" s="164">
        <v>0</v>
      </c>
      <c r="BG14" s="164">
        <v>0</v>
      </c>
      <c r="BH14" s="164">
        <v>0</v>
      </c>
      <c r="BI14" s="164">
        <v>0</v>
      </c>
      <c r="BJ14" s="164">
        <v>0</v>
      </c>
      <c r="BK14" s="164">
        <v>0</v>
      </c>
      <c r="BL14" s="164">
        <v>0</v>
      </c>
      <c r="BM14" s="164">
        <v>0</v>
      </c>
      <c r="BN14" s="164" t="s">
        <v>897</v>
      </c>
      <c r="BO14" s="164" t="s">
        <v>951</v>
      </c>
      <c r="BP14" s="164" t="s">
        <v>969</v>
      </c>
      <c r="BQ14" s="164" t="s">
        <v>951</v>
      </c>
      <c r="BR14" s="164"/>
      <c r="BS14" s="164" t="s">
        <v>897</v>
      </c>
      <c r="BT14" s="164" t="s">
        <v>953</v>
      </c>
      <c r="BU14" s="164" t="s">
        <v>951</v>
      </c>
      <c r="BV14" s="164"/>
      <c r="BW14" s="164"/>
      <c r="BX14" s="164" t="s">
        <v>847</v>
      </c>
      <c r="BY14" s="164"/>
      <c r="BZ14" s="164">
        <f>1.55*1020/60</f>
        <v>26.35</v>
      </c>
      <c r="CA14" s="164" t="s">
        <v>851</v>
      </c>
      <c r="CB14" s="164"/>
      <c r="CC14" s="164" t="s">
        <v>890</v>
      </c>
      <c r="CD14" s="164" t="s">
        <v>853</v>
      </c>
      <c r="CE14" s="164"/>
      <c r="CF14" s="164" t="s">
        <v>890</v>
      </c>
      <c r="CG14" s="164">
        <v>100.57</v>
      </c>
      <c r="CH14" s="164">
        <v>0.16059999999999999</v>
      </c>
      <c r="CI14" s="164">
        <v>95.691100000000006</v>
      </c>
      <c r="CJ14" s="164">
        <v>34722</v>
      </c>
      <c r="CK14" s="164">
        <v>5</v>
      </c>
      <c r="CL14" s="164">
        <v>0.16900000000000001</v>
      </c>
      <c r="CM14" s="164">
        <v>95.833299999999994</v>
      </c>
      <c r="CN14" s="164">
        <v>34722</v>
      </c>
      <c r="CO14" s="164">
        <v>34722</v>
      </c>
      <c r="CP14" s="222">
        <v>8760</v>
      </c>
      <c r="CQ14" s="222">
        <v>125</v>
      </c>
      <c r="CR14" s="222">
        <v>200</v>
      </c>
      <c r="CS14" s="222">
        <v>125</v>
      </c>
      <c r="CT14" s="222" t="s">
        <v>970</v>
      </c>
      <c r="CU14" s="222">
        <v>7.9</v>
      </c>
      <c r="CV14" s="222" t="s">
        <v>971</v>
      </c>
      <c r="CW14" s="222" t="s">
        <v>890</v>
      </c>
    </row>
    <row r="15" spans="2:101" s="10" customFormat="1" ht="57.6" x14ac:dyDescent="0.3">
      <c r="B15" s="221" t="s">
        <v>967</v>
      </c>
      <c r="C15" s="164" t="s">
        <v>855</v>
      </c>
      <c r="D15" s="164" t="s">
        <v>80</v>
      </c>
      <c r="E15" s="164">
        <v>2.5619000000000003E-2</v>
      </c>
      <c r="F15" s="164">
        <v>1.4165799999999997</v>
      </c>
      <c r="G15" s="164">
        <v>0</v>
      </c>
      <c r="H15" s="164">
        <v>0</v>
      </c>
      <c r="I15" s="164">
        <v>0</v>
      </c>
      <c r="J15" s="164">
        <v>0</v>
      </c>
      <c r="K15" s="164">
        <v>0</v>
      </c>
      <c r="L15" s="164">
        <v>0</v>
      </c>
      <c r="M15" s="164">
        <v>0</v>
      </c>
      <c r="N15" s="164">
        <v>0</v>
      </c>
      <c r="O15" s="164">
        <v>0</v>
      </c>
      <c r="P15" s="164">
        <v>0</v>
      </c>
      <c r="Q15" s="164">
        <v>0</v>
      </c>
      <c r="R15" s="164">
        <v>0</v>
      </c>
      <c r="S15" s="164">
        <v>0</v>
      </c>
      <c r="T15" s="164">
        <v>0</v>
      </c>
      <c r="U15" s="164">
        <v>0</v>
      </c>
      <c r="V15" s="164">
        <v>0</v>
      </c>
      <c r="W15" s="164">
        <v>0</v>
      </c>
      <c r="X15" s="164">
        <v>0</v>
      </c>
      <c r="Y15" s="164">
        <v>0</v>
      </c>
      <c r="Z15" s="164">
        <v>0</v>
      </c>
      <c r="AA15" s="164">
        <v>0</v>
      </c>
      <c r="AB15" s="164">
        <v>0</v>
      </c>
      <c r="AC15" s="164">
        <v>0</v>
      </c>
      <c r="AD15" s="164">
        <v>0</v>
      </c>
      <c r="AE15" s="164">
        <v>0</v>
      </c>
      <c r="AF15" s="164" t="s">
        <v>961</v>
      </c>
      <c r="AG15" s="164" t="s">
        <v>968</v>
      </c>
      <c r="AH15" s="164"/>
      <c r="AI15" s="164" t="s">
        <v>951</v>
      </c>
      <c r="AJ15" s="164"/>
      <c r="AK15" s="164" t="s">
        <v>951</v>
      </c>
      <c r="AL15" s="164"/>
      <c r="AM15" s="164">
        <v>2.5619000000000003E-2</v>
      </c>
      <c r="AN15" s="164">
        <v>1.4165799999999997</v>
      </c>
      <c r="AO15" s="164">
        <v>0</v>
      </c>
      <c r="AP15" s="164">
        <v>0</v>
      </c>
      <c r="AQ15" s="164">
        <v>0</v>
      </c>
      <c r="AR15" s="164">
        <v>0</v>
      </c>
      <c r="AS15" s="164">
        <v>0</v>
      </c>
      <c r="AT15" s="164">
        <v>0</v>
      </c>
      <c r="AU15" s="164">
        <v>0</v>
      </c>
      <c r="AV15" s="164">
        <v>0</v>
      </c>
      <c r="AW15" s="164">
        <v>0</v>
      </c>
      <c r="AX15" s="164">
        <v>0</v>
      </c>
      <c r="AY15" s="164">
        <v>0</v>
      </c>
      <c r="AZ15" s="164">
        <v>0</v>
      </c>
      <c r="BA15" s="164">
        <v>0</v>
      </c>
      <c r="BB15" s="164">
        <v>0</v>
      </c>
      <c r="BC15" s="164">
        <v>0</v>
      </c>
      <c r="BD15" s="164">
        <v>0</v>
      </c>
      <c r="BE15" s="164">
        <v>0</v>
      </c>
      <c r="BF15" s="164">
        <v>0</v>
      </c>
      <c r="BG15" s="164">
        <v>0</v>
      </c>
      <c r="BH15" s="164">
        <v>0</v>
      </c>
      <c r="BI15" s="164">
        <v>0</v>
      </c>
      <c r="BJ15" s="164">
        <v>0</v>
      </c>
      <c r="BK15" s="164">
        <v>0</v>
      </c>
      <c r="BL15" s="164">
        <v>0</v>
      </c>
      <c r="BM15" s="164">
        <v>0</v>
      </c>
      <c r="BN15" s="164" t="s">
        <v>897</v>
      </c>
      <c r="BO15" s="164" t="s">
        <v>951</v>
      </c>
      <c r="BP15" s="164" t="s">
        <v>969</v>
      </c>
      <c r="BQ15" s="164" t="s">
        <v>951</v>
      </c>
      <c r="BR15" s="164"/>
      <c r="BS15" s="164" t="s">
        <v>897</v>
      </c>
      <c r="BT15" s="164" t="s">
        <v>953</v>
      </c>
      <c r="BU15" s="164" t="s">
        <v>951</v>
      </c>
      <c r="BV15" s="164"/>
      <c r="BW15" s="164"/>
      <c r="BX15" s="164" t="s">
        <v>847</v>
      </c>
      <c r="BY15" s="164"/>
      <c r="BZ15" s="164">
        <f>1.55*1020/60</f>
        <v>26.35</v>
      </c>
      <c r="CA15" s="164" t="s">
        <v>851</v>
      </c>
      <c r="CB15" s="164"/>
      <c r="CC15" s="164" t="s">
        <v>890</v>
      </c>
      <c r="CD15" s="164" t="s">
        <v>853</v>
      </c>
      <c r="CE15" s="164"/>
      <c r="CF15" s="164" t="s">
        <v>890</v>
      </c>
      <c r="CG15" s="164">
        <v>100.57</v>
      </c>
      <c r="CH15" s="164">
        <v>0.16059999999999999</v>
      </c>
      <c r="CI15" s="164">
        <v>95.691100000000006</v>
      </c>
      <c r="CJ15" s="164">
        <v>34722</v>
      </c>
      <c r="CK15" s="164">
        <v>5</v>
      </c>
      <c r="CL15" s="164">
        <v>0.16900000000000001</v>
      </c>
      <c r="CM15" s="164">
        <v>95.833299999999994</v>
      </c>
      <c r="CN15" s="164">
        <v>34722</v>
      </c>
      <c r="CO15" s="164">
        <v>34722</v>
      </c>
      <c r="CP15" s="222">
        <v>8760</v>
      </c>
      <c r="CQ15" s="222">
        <v>125</v>
      </c>
      <c r="CR15" s="222">
        <v>200</v>
      </c>
      <c r="CS15" s="222">
        <v>125</v>
      </c>
      <c r="CT15" s="222" t="s">
        <v>970</v>
      </c>
      <c r="CU15" s="222">
        <v>7.9</v>
      </c>
      <c r="CV15" s="222" t="s">
        <v>971</v>
      </c>
      <c r="CW15" s="222" t="s">
        <v>890</v>
      </c>
    </row>
    <row r="16" spans="2:101" s="10" customFormat="1" ht="57.6" x14ac:dyDescent="0.3">
      <c r="B16" s="221" t="s">
        <v>992</v>
      </c>
      <c r="C16" s="164" t="s">
        <v>855</v>
      </c>
      <c r="D16" s="164" t="s">
        <v>80</v>
      </c>
      <c r="E16" s="164">
        <v>2.5619000000000003E-2</v>
      </c>
      <c r="F16" s="164">
        <v>1.4165799999999997</v>
      </c>
      <c r="G16" s="164">
        <v>0</v>
      </c>
      <c r="H16" s="164">
        <v>0</v>
      </c>
      <c r="I16" s="164">
        <v>0</v>
      </c>
      <c r="J16" s="164">
        <v>0</v>
      </c>
      <c r="K16" s="164">
        <v>0</v>
      </c>
      <c r="L16" s="164">
        <v>0</v>
      </c>
      <c r="M16" s="164">
        <v>0</v>
      </c>
      <c r="N16" s="164">
        <v>0</v>
      </c>
      <c r="O16" s="164">
        <v>0</v>
      </c>
      <c r="P16" s="164">
        <v>0</v>
      </c>
      <c r="Q16" s="164">
        <v>0</v>
      </c>
      <c r="R16" s="164">
        <v>0</v>
      </c>
      <c r="S16" s="164">
        <v>0</v>
      </c>
      <c r="T16" s="164">
        <v>0</v>
      </c>
      <c r="U16" s="164">
        <v>0</v>
      </c>
      <c r="V16" s="164">
        <v>0</v>
      </c>
      <c r="W16" s="164">
        <v>0</v>
      </c>
      <c r="X16" s="164">
        <v>0</v>
      </c>
      <c r="Y16" s="164">
        <v>0</v>
      </c>
      <c r="Z16" s="164">
        <v>0</v>
      </c>
      <c r="AA16" s="164">
        <v>0</v>
      </c>
      <c r="AB16" s="164">
        <v>0</v>
      </c>
      <c r="AC16" s="164">
        <v>0</v>
      </c>
      <c r="AD16" s="164">
        <v>0</v>
      </c>
      <c r="AE16" s="164">
        <v>0</v>
      </c>
      <c r="AF16" s="164" t="s">
        <v>961</v>
      </c>
      <c r="AG16" s="164" t="s">
        <v>968</v>
      </c>
      <c r="AH16" s="164"/>
      <c r="AI16" s="164" t="s">
        <v>951</v>
      </c>
      <c r="AJ16" s="164"/>
      <c r="AK16" s="164" t="s">
        <v>951</v>
      </c>
      <c r="AL16" s="164"/>
      <c r="AM16" s="164">
        <v>2.5619000000000003E-2</v>
      </c>
      <c r="AN16" s="164">
        <v>1.4165799999999997</v>
      </c>
      <c r="AO16" s="164">
        <v>0</v>
      </c>
      <c r="AP16" s="164">
        <v>0</v>
      </c>
      <c r="AQ16" s="164">
        <v>0</v>
      </c>
      <c r="AR16" s="164">
        <v>0</v>
      </c>
      <c r="AS16" s="164">
        <v>0</v>
      </c>
      <c r="AT16" s="164">
        <v>0</v>
      </c>
      <c r="AU16" s="164">
        <v>0</v>
      </c>
      <c r="AV16" s="164">
        <v>0</v>
      </c>
      <c r="AW16" s="164">
        <v>0</v>
      </c>
      <c r="AX16" s="164">
        <v>0</v>
      </c>
      <c r="AY16" s="164">
        <v>0</v>
      </c>
      <c r="AZ16" s="164">
        <v>0</v>
      </c>
      <c r="BA16" s="164">
        <v>0</v>
      </c>
      <c r="BB16" s="164">
        <v>0</v>
      </c>
      <c r="BC16" s="164">
        <v>0</v>
      </c>
      <c r="BD16" s="164">
        <v>0</v>
      </c>
      <c r="BE16" s="164">
        <v>0</v>
      </c>
      <c r="BF16" s="164">
        <v>0</v>
      </c>
      <c r="BG16" s="164">
        <v>0</v>
      </c>
      <c r="BH16" s="164">
        <v>0</v>
      </c>
      <c r="BI16" s="164">
        <v>0</v>
      </c>
      <c r="BJ16" s="164">
        <v>0</v>
      </c>
      <c r="BK16" s="164">
        <v>0</v>
      </c>
      <c r="BL16" s="164">
        <v>0</v>
      </c>
      <c r="BM16" s="164">
        <v>0</v>
      </c>
      <c r="BN16" s="164" t="s">
        <v>897</v>
      </c>
      <c r="BO16" s="164" t="s">
        <v>951</v>
      </c>
      <c r="BP16" s="164" t="s">
        <v>969</v>
      </c>
      <c r="BQ16" s="164" t="s">
        <v>951</v>
      </c>
      <c r="BR16" s="164"/>
      <c r="BS16" s="164" t="s">
        <v>897</v>
      </c>
      <c r="BT16" s="164" t="s">
        <v>993</v>
      </c>
      <c r="BU16" s="164" t="s">
        <v>951</v>
      </c>
      <c r="BV16" s="164"/>
      <c r="BW16" s="164"/>
      <c r="BX16" s="164" t="s">
        <v>847</v>
      </c>
      <c r="BY16" s="164"/>
      <c r="BZ16" s="164">
        <f>1.55*1020/60</f>
        <v>26.35</v>
      </c>
      <c r="CA16" s="164" t="s">
        <v>851</v>
      </c>
      <c r="CB16" s="164"/>
      <c r="CC16" s="164" t="s">
        <v>890</v>
      </c>
      <c r="CD16" s="164" t="s">
        <v>853</v>
      </c>
      <c r="CE16" s="164"/>
      <c r="CF16" s="164" t="s">
        <v>890</v>
      </c>
      <c r="CG16" s="164">
        <v>100.57</v>
      </c>
      <c r="CH16" s="164">
        <v>0.16059999999999999</v>
      </c>
      <c r="CI16" s="164">
        <v>95.691100000000006</v>
      </c>
      <c r="CJ16" s="164">
        <v>69444</v>
      </c>
      <c r="CK16" s="164">
        <v>5</v>
      </c>
      <c r="CL16" s="164">
        <v>0.16900000000000001</v>
      </c>
      <c r="CM16" s="164">
        <v>95.833299999999994</v>
      </c>
      <c r="CN16" s="164">
        <v>69444</v>
      </c>
      <c r="CO16" s="164">
        <v>69444</v>
      </c>
      <c r="CP16" s="222">
        <v>8760</v>
      </c>
      <c r="CQ16" s="222">
        <v>125</v>
      </c>
      <c r="CR16" s="222">
        <v>200</v>
      </c>
      <c r="CS16" s="222">
        <v>125</v>
      </c>
      <c r="CT16" s="222" t="s">
        <v>970</v>
      </c>
      <c r="CU16" s="222">
        <v>14.2</v>
      </c>
      <c r="CV16" s="222" t="s">
        <v>971</v>
      </c>
      <c r="CW16" s="222" t="s">
        <v>890</v>
      </c>
    </row>
    <row r="17" spans="2:101" s="10" customFormat="1" x14ac:dyDescent="0.3">
      <c r="B17" s="221"/>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2" t="s">
        <v>80</v>
      </c>
      <c r="CO17" s="222" t="s">
        <v>80</v>
      </c>
      <c r="CP17" s="222" t="s">
        <v>80</v>
      </c>
      <c r="CQ17" s="222" t="s">
        <v>80</v>
      </c>
      <c r="CR17" s="222" t="s">
        <v>80</v>
      </c>
      <c r="CS17" s="222" t="s">
        <v>80</v>
      </c>
      <c r="CT17" s="222" t="s">
        <v>80</v>
      </c>
      <c r="CU17" s="222" t="s">
        <v>80</v>
      </c>
      <c r="CV17" s="222" t="s">
        <v>80</v>
      </c>
      <c r="CW17" s="222" t="s">
        <v>80</v>
      </c>
    </row>
    <row r="18" spans="2:101" s="10" customFormat="1" x14ac:dyDescent="0.3">
      <c r="B18" s="221"/>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2" t="s">
        <v>80</v>
      </c>
      <c r="CO18" s="222" t="s">
        <v>80</v>
      </c>
      <c r="CP18" s="222" t="s">
        <v>80</v>
      </c>
      <c r="CQ18" s="222" t="s">
        <v>80</v>
      </c>
      <c r="CR18" s="222" t="s">
        <v>80</v>
      </c>
      <c r="CS18" s="222" t="s">
        <v>80</v>
      </c>
      <c r="CT18" s="222" t="s">
        <v>80</v>
      </c>
      <c r="CU18" s="222" t="s">
        <v>80</v>
      </c>
      <c r="CV18" s="222" t="s">
        <v>80</v>
      </c>
      <c r="CW18" s="222" t="s">
        <v>80</v>
      </c>
    </row>
    <row r="19" spans="2:101" s="10" customFormat="1" x14ac:dyDescent="0.3">
      <c r="B19" s="221"/>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2" t="s">
        <v>80</v>
      </c>
      <c r="CO19" s="222" t="s">
        <v>80</v>
      </c>
      <c r="CP19" s="222" t="s">
        <v>80</v>
      </c>
      <c r="CQ19" s="222" t="s">
        <v>80</v>
      </c>
      <c r="CR19" s="222" t="s">
        <v>80</v>
      </c>
      <c r="CS19" s="222" t="s">
        <v>80</v>
      </c>
      <c r="CT19" s="222" t="s">
        <v>80</v>
      </c>
      <c r="CU19" s="222" t="s">
        <v>80</v>
      </c>
      <c r="CV19" s="222" t="s">
        <v>80</v>
      </c>
      <c r="CW19" s="222" t="s">
        <v>80</v>
      </c>
    </row>
    <row r="20" spans="2:101" s="10" customFormat="1" x14ac:dyDescent="0.3">
      <c r="B20" s="221"/>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2" t="s">
        <v>80</v>
      </c>
      <c r="CO20" s="222" t="s">
        <v>80</v>
      </c>
      <c r="CP20" s="222" t="s">
        <v>80</v>
      </c>
      <c r="CQ20" s="222" t="s">
        <v>80</v>
      </c>
      <c r="CR20" s="222" t="s">
        <v>80</v>
      </c>
      <c r="CS20" s="222" t="s">
        <v>80</v>
      </c>
      <c r="CT20" s="222" t="s">
        <v>80</v>
      </c>
      <c r="CU20" s="222" t="s">
        <v>80</v>
      </c>
      <c r="CV20" s="222" t="s">
        <v>80</v>
      </c>
      <c r="CW20" s="222" t="s">
        <v>80</v>
      </c>
    </row>
    <row r="21" spans="2:101" s="10" customFormat="1" x14ac:dyDescent="0.3">
      <c r="B21" s="221"/>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2" t="s">
        <v>80</v>
      </c>
      <c r="CO21" s="222" t="s">
        <v>80</v>
      </c>
      <c r="CP21" s="222" t="s">
        <v>80</v>
      </c>
      <c r="CQ21" s="222" t="s">
        <v>80</v>
      </c>
      <c r="CR21" s="222" t="s">
        <v>80</v>
      </c>
      <c r="CS21" s="222" t="s">
        <v>80</v>
      </c>
      <c r="CT21" s="222" t="s">
        <v>80</v>
      </c>
      <c r="CU21" s="222" t="s">
        <v>80</v>
      </c>
      <c r="CV21" s="222" t="s">
        <v>80</v>
      </c>
      <c r="CW21" s="222" t="s">
        <v>80</v>
      </c>
    </row>
    <row r="22" spans="2:101" s="10" customFormat="1" x14ac:dyDescent="0.3">
      <c r="B22" s="221"/>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2" t="s">
        <v>80</v>
      </c>
      <c r="CO22" s="222" t="s">
        <v>80</v>
      </c>
      <c r="CP22" s="222" t="s">
        <v>80</v>
      </c>
      <c r="CQ22" s="222" t="s">
        <v>80</v>
      </c>
      <c r="CR22" s="222" t="s">
        <v>80</v>
      </c>
      <c r="CS22" s="222" t="s">
        <v>80</v>
      </c>
      <c r="CT22" s="222" t="s">
        <v>80</v>
      </c>
      <c r="CU22" s="222" t="s">
        <v>80</v>
      </c>
      <c r="CV22" s="222" t="s">
        <v>80</v>
      </c>
      <c r="CW22" s="222" t="s">
        <v>80</v>
      </c>
    </row>
    <row r="23" spans="2:101" s="10" customFormat="1" x14ac:dyDescent="0.3">
      <c r="B23" s="221"/>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2" t="s">
        <v>80</v>
      </c>
      <c r="CO23" s="222" t="s">
        <v>80</v>
      </c>
      <c r="CP23" s="222" t="s">
        <v>80</v>
      </c>
      <c r="CQ23" s="222" t="s">
        <v>80</v>
      </c>
      <c r="CR23" s="222" t="s">
        <v>80</v>
      </c>
      <c r="CS23" s="222" t="s">
        <v>80</v>
      </c>
      <c r="CT23" s="222" t="s">
        <v>80</v>
      </c>
      <c r="CU23" s="222" t="s">
        <v>80</v>
      </c>
      <c r="CV23" s="222" t="s">
        <v>80</v>
      </c>
      <c r="CW23" s="222" t="s">
        <v>80</v>
      </c>
    </row>
    <row r="24" spans="2:101" s="10" customFormat="1" x14ac:dyDescent="0.3">
      <c r="B24" s="221"/>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2" t="s">
        <v>80</v>
      </c>
      <c r="CO24" s="222" t="s">
        <v>80</v>
      </c>
      <c r="CP24" s="222" t="s">
        <v>80</v>
      </c>
      <c r="CQ24" s="222" t="s">
        <v>80</v>
      </c>
      <c r="CR24" s="222" t="s">
        <v>80</v>
      </c>
      <c r="CS24" s="222" t="s">
        <v>80</v>
      </c>
      <c r="CT24" s="222" t="s">
        <v>80</v>
      </c>
      <c r="CU24" s="222" t="s">
        <v>80</v>
      </c>
      <c r="CV24" s="222" t="s">
        <v>80</v>
      </c>
      <c r="CW24" s="222" t="s">
        <v>80</v>
      </c>
    </row>
    <row r="25" spans="2:101" s="10" customFormat="1" x14ac:dyDescent="0.3">
      <c r="B25" s="221"/>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2" t="s">
        <v>80</v>
      </c>
      <c r="CO25" s="222" t="s">
        <v>80</v>
      </c>
      <c r="CP25" s="222" t="s">
        <v>80</v>
      </c>
      <c r="CQ25" s="222" t="s">
        <v>80</v>
      </c>
      <c r="CR25" s="222" t="s">
        <v>80</v>
      </c>
      <c r="CS25" s="222" t="s">
        <v>80</v>
      </c>
      <c r="CT25" s="222" t="s">
        <v>80</v>
      </c>
      <c r="CU25" s="222" t="s">
        <v>80</v>
      </c>
      <c r="CV25" s="222" t="s">
        <v>80</v>
      </c>
      <c r="CW25" s="222" t="s">
        <v>80</v>
      </c>
    </row>
    <row r="26" spans="2:101" s="10" customFormat="1" x14ac:dyDescent="0.3">
      <c r="B26" s="221"/>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2" t="s">
        <v>80</v>
      </c>
      <c r="CO26" s="222" t="s">
        <v>80</v>
      </c>
      <c r="CP26" s="222" t="s">
        <v>80</v>
      </c>
      <c r="CQ26" s="222" t="s">
        <v>80</v>
      </c>
      <c r="CR26" s="222" t="s">
        <v>80</v>
      </c>
      <c r="CS26" s="222" t="s">
        <v>80</v>
      </c>
      <c r="CT26" s="222" t="s">
        <v>80</v>
      </c>
      <c r="CU26" s="222" t="s">
        <v>80</v>
      </c>
      <c r="CV26" s="222" t="s">
        <v>80</v>
      </c>
      <c r="CW26" s="222" t="s">
        <v>80</v>
      </c>
    </row>
    <row r="27" spans="2:101" s="10" customFormat="1" x14ac:dyDescent="0.3">
      <c r="B27" s="221"/>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2" t="s">
        <v>80</v>
      </c>
      <c r="CO27" s="222" t="s">
        <v>80</v>
      </c>
      <c r="CP27" s="222" t="s">
        <v>80</v>
      </c>
      <c r="CQ27" s="222" t="s">
        <v>80</v>
      </c>
      <c r="CR27" s="222" t="s">
        <v>80</v>
      </c>
      <c r="CS27" s="222" t="s">
        <v>80</v>
      </c>
      <c r="CT27" s="222" t="s">
        <v>80</v>
      </c>
      <c r="CU27" s="222" t="s">
        <v>80</v>
      </c>
      <c r="CV27" s="222" t="s">
        <v>80</v>
      </c>
      <c r="CW27" s="222" t="s">
        <v>80</v>
      </c>
    </row>
    <row r="28" spans="2:101" s="10" customFormat="1" x14ac:dyDescent="0.3">
      <c r="B28" s="221"/>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2" t="s">
        <v>80</v>
      </c>
      <c r="CO28" s="222" t="s">
        <v>80</v>
      </c>
      <c r="CP28" s="222" t="s">
        <v>80</v>
      </c>
      <c r="CQ28" s="222" t="s">
        <v>80</v>
      </c>
      <c r="CR28" s="222" t="s">
        <v>80</v>
      </c>
      <c r="CS28" s="222" t="s">
        <v>80</v>
      </c>
      <c r="CT28" s="222" t="s">
        <v>80</v>
      </c>
      <c r="CU28" s="222" t="s">
        <v>80</v>
      </c>
      <c r="CV28" s="222" t="s">
        <v>80</v>
      </c>
      <c r="CW28" s="222" t="s">
        <v>80</v>
      </c>
    </row>
    <row r="29" spans="2:101" s="10" customFormat="1" x14ac:dyDescent="0.3">
      <c r="B29" s="221"/>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2" t="s">
        <v>80</v>
      </c>
      <c r="CO29" s="222" t="s">
        <v>80</v>
      </c>
      <c r="CP29" s="222" t="s">
        <v>80</v>
      </c>
      <c r="CQ29" s="222" t="s">
        <v>80</v>
      </c>
      <c r="CR29" s="222" t="s">
        <v>80</v>
      </c>
      <c r="CS29" s="222" t="s">
        <v>80</v>
      </c>
      <c r="CT29" s="222" t="s">
        <v>80</v>
      </c>
      <c r="CU29" s="222" t="s">
        <v>80</v>
      </c>
      <c r="CV29" s="222" t="s">
        <v>80</v>
      </c>
      <c r="CW29" s="222" t="s">
        <v>80</v>
      </c>
    </row>
    <row r="30" spans="2:101" s="10" customFormat="1" x14ac:dyDescent="0.3">
      <c r="B30" s="221"/>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2" t="s">
        <v>80</v>
      </c>
      <c r="CO30" s="222" t="s">
        <v>80</v>
      </c>
      <c r="CP30" s="222" t="s">
        <v>80</v>
      </c>
      <c r="CQ30" s="222" t="s">
        <v>80</v>
      </c>
      <c r="CR30" s="222" t="s">
        <v>80</v>
      </c>
      <c r="CS30" s="222" t="s">
        <v>80</v>
      </c>
      <c r="CT30" s="222" t="s">
        <v>80</v>
      </c>
      <c r="CU30" s="222" t="s">
        <v>80</v>
      </c>
      <c r="CV30" s="222" t="s">
        <v>80</v>
      </c>
      <c r="CW30" s="222" t="s">
        <v>80</v>
      </c>
    </row>
    <row r="31" spans="2:101" s="10" customFormat="1" x14ac:dyDescent="0.3">
      <c r="B31" s="221"/>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2" t="s">
        <v>80</v>
      </c>
      <c r="CO31" s="222" t="s">
        <v>80</v>
      </c>
      <c r="CP31" s="222" t="s">
        <v>80</v>
      </c>
      <c r="CQ31" s="222" t="s">
        <v>80</v>
      </c>
      <c r="CR31" s="222" t="s">
        <v>80</v>
      </c>
      <c r="CS31" s="222" t="s">
        <v>80</v>
      </c>
      <c r="CT31" s="222" t="s">
        <v>80</v>
      </c>
      <c r="CU31" s="222" t="s">
        <v>80</v>
      </c>
      <c r="CV31" s="222" t="s">
        <v>80</v>
      </c>
      <c r="CW31" s="222" t="s">
        <v>80</v>
      </c>
    </row>
  </sheetData>
  <sheetProtection algorithmName="SHA-512" hashValue="sElfyKlSQwXL3+zFbMuurPSh52WdyfXOKnP7md0UFqpSObO++rwjQl2rtfns6YXvs+G5CwYheoHbL4Ygy6wyzg==" saltValue="/SjlnoS0mnsSeUSwaxVEa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phoneticPr fontId="43" type="noConversion"/>
  <conditionalFormatting sqref="B14:B31">
    <cfRule type="notContainsBlanks" dxfId="102" priority="18">
      <formula>LEN(TRIM(B14))&gt;0</formula>
    </cfRule>
  </conditionalFormatting>
  <conditionalFormatting sqref="C5:C6">
    <cfRule type="cellIs" dxfId="101" priority="19" operator="equal">
      <formula>0</formula>
    </cfRule>
  </conditionalFormatting>
  <conditionalFormatting sqref="C14:BO15 C16:CW31 BQ14:CW15 AM14:BM16 CN14:CO16 CH15:CI16 CL15:CM16">
    <cfRule type="expression" dxfId="100" priority="17">
      <formula>NOT($B14="")</formula>
    </cfRule>
  </conditionalFormatting>
  <conditionalFormatting sqref="D11 B14:CW31">
    <cfRule type="expression" dxfId="99" priority="1">
      <formula>AND(NOT($C$9=""),$C$9=0)</formula>
    </cfRule>
  </conditionalFormatting>
  <conditionalFormatting sqref="D11">
    <cfRule type="expression" dxfId="98" priority="2">
      <formula>AND(NOT($C$9=""),NOT($C$10=""),SUM($C$9:$C$10)=0)</formula>
    </cfRule>
  </conditionalFormatting>
  <conditionalFormatting sqref="D14:D31">
    <cfRule type="expression" dxfId="97" priority="16">
      <formula>NOT($C14="Other (specify)")</formula>
    </cfRule>
  </conditionalFormatting>
  <conditionalFormatting sqref="AG14:AG31">
    <cfRule type="expression" dxfId="96" priority="13">
      <formula>NOT(OR($AF14="Calculated/Modeled"))</formula>
    </cfRule>
  </conditionalFormatting>
  <conditionalFormatting sqref="AH14:AH31">
    <cfRule type="expression" dxfId="95" priority="12">
      <formula>NOT($AF14="Measured")</formula>
    </cfRule>
  </conditionalFormatting>
  <conditionalFormatting sqref="AJ14:AJ31">
    <cfRule type="expression" dxfId="94" priority="11">
      <formula>NOT($AI14="Yes")</formula>
    </cfRule>
  </conditionalFormatting>
  <conditionalFormatting sqref="AL14:AL31">
    <cfRule type="expression" dxfId="93" priority="10">
      <formula>NOT($AK14="Yes")</formula>
    </cfRule>
  </conditionalFormatting>
  <conditionalFormatting sqref="BP14:BP16">
    <cfRule type="expression" dxfId="92" priority="31">
      <formula>NOT($B13="")</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AI14:AI31 AK14:AK31 BU14:BU31 BN14:BO31 BQ14:BQ31 BS14:BS31" xr:uid="{28C0F06B-E1CC-4ABE-90FC-0C82BCCF6A14}">
      <formula1>"Yes, No"</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CF14:CF16 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fca17280-b247-4e95-99cc-67d76af6c1e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2024-06-26T19:05:47+00:00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5.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DCF1579-0FAA-4B91-9E53-FB6325C54424}">
  <ds:schemaRefs>
    <ds:schemaRef ds:uri="Microsoft.SharePoint.Taxonomy.ContentTypeSync"/>
  </ds:schemaRefs>
</ds:datastoreItem>
</file>

<file path=customXml/itemProps2.xml><?xml version="1.0" encoding="utf-8"?>
<ds:datastoreItem xmlns:ds="http://schemas.openxmlformats.org/officeDocument/2006/customXml" ds:itemID="{74FD7201-9E66-4FA2-A638-9654B8FE2D16}"/>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5.xml><?xml version="1.0" encoding="utf-8"?>
<ds:datastoreItem xmlns:ds="http://schemas.openxmlformats.org/officeDocument/2006/customXml" ds:itemID="{C9519AF8-5D47-405E-A8C0-635539F86AF9}"/>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2024-06-25T19:36:12Z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