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ownloads\FW_ EPA 114 Request for HEP Pennsylvania Gathering - Extension\"/>
    </mc:Choice>
  </mc:AlternateContent>
  <xr:revisionPtr revIDLastSave="0" documentId="13_ncr:1_{9A167108-BBC4-4590-9E5D-2B86D01F9E1A}" xr6:coauthVersionLast="47" xr6:coauthVersionMax="47" xr10:uidLastSave="{00000000-0000-0000-0000-000000000000}"/>
  <bookViews>
    <workbookView xWindow="-120" yWindow="-16320" windowWidth="29040" windowHeight="15840" tabRatio="932" firstSheet="3" activeTab="4"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9" l="1"/>
  <c r="BS23" i="10" l="1"/>
  <c r="BS22" i="10"/>
  <c r="BS21" i="10"/>
  <c r="BS20" i="10"/>
  <c r="BS19" i="10"/>
  <c r="BS18" i="10"/>
  <c r="BS17" i="10"/>
  <c r="BS16" i="10"/>
  <c r="BS15" i="10"/>
  <c r="BS14" i="10"/>
  <c r="BS13" i="10"/>
  <c r="BS12" i="10"/>
  <c r="BS11" i="10"/>
  <c r="AG21" i="10"/>
  <c r="AG22" i="10"/>
  <c r="AG23" i="10"/>
  <c r="C54" i="3"/>
  <c r="AG11" i="10" l="1"/>
  <c r="AG12" i="10"/>
  <c r="AG13" i="10"/>
  <c r="AG14" i="10"/>
  <c r="AG20" i="10" l="1"/>
  <c r="AG19" i="10"/>
  <c r="AG18" i="10"/>
  <c r="AG17" i="10"/>
  <c r="AG16" i="10"/>
  <c r="AG15" i="10"/>
  <c r="BZ15" i="8"/>
  <c r="BZ1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<sst xmlns="http://schemas.openxmlformats.org/spreadsheetml/2006/main" count="4365" uniqueCount="996">
  <si>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</si>
  <si>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</si>
  <si>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</si>
  <si>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</si>
  <si>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</si>
  <si>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</si>
  <si>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</si>
  <si>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</si>
  <si>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</si>
  <si>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</si>
  <si>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</si>
  <si>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</si>
  <si>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</si>
  <si>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</si>
  <si>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</si>
  <si>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</si>
  <si>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</si>
  <si>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</si>
  <si>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</si>
  <si>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</si>
  <si>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</si>
  <si>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</si>
  <si>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</si>
  <si>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</si>
  <si>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</si>
  <si>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</si>
  <si>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</si>
  <si>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</si>
  <si>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</si>
  <si>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</si>
  <si>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</si>
  <si>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</si>
  <si>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</si>
  <si>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</si>
  <si>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</si>
  <si>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</si>
  <si>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</si>
  <si>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</si>
  <si>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</si>
  <si>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</si>
  <si>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</si>
  <si>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</si>
  <si>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</si>
  <si>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</si>
  <si>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</si>
  <si>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</si>
  <si>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</si>
  <si>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</si>
  <si>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</si>
  <si>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</si>
  <si>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</si>
  <si>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</si>
  <si>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</si>
  <si>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</si>
  <si>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</si>
  <si>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</si>
  <si>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</si>
  <si>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</si>
  <si>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</si>
  <si>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</si>
  <si>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</si>
  <si>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</si>
  <si>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</si>
  <si>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</si>
  <si>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</si>
  <si>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</si>
  <si>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</si>
  <si>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</si>
  <si>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</si>
  <si>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</si>
  <si>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</si>
  <si>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</si>
  <si>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</si>
  <si>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</si>
  <si>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</si>
  <si>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</si>
  <si>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</si>
  <si>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</si>
  <si>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</si>
  <si>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</si>
  <si>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</si>
  <si>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</si>
  <si>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</si>
  <si>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</si>
  <si>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</si>
  <si>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</si>
  <si>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</si>
  <si>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</si>
  <si>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</si>
  <si>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</si>
  <si>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</si>
  <si>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</si>
  <si>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</si>
  <si>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</si>
  <si>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</si>
  <si>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</si>
  <si>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</si>
  <si>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</si>
  <si>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</si>
  <si>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</si>
  <si>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</si>
  <si>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</si>
  <si>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</si>
  <si>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</si>
  <si>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</si>
  <si>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</si>
  <si>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</si>
  <si>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</si>
  <si>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</si>
  <si>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</si>
  <si>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</si>
  <si>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</si>
  <si>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</si>
  <si>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</si>
  <si>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</si>
  <si>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</si>
  <si>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</si>
  <si>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</si>
  <si>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</si>
  <si>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</si>
  <si>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</si>
  <si>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</si>
  <si>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</si>
  <si>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</si>
  <si>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</si>
  <si>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</si>
  <si>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</si>
  <si>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</si>
  <si>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</si>
  <si>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</si>
  <si>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</si>
  <si>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</si>
  <si>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</si>
  <si>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</si>
  <si>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</si>
  <si>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</si>
  <si>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</si>
  <si>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</si>
  <si>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</si>
  <si>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</si>
  <si>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</si>
  <si>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</si>
  <si>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</si>
  <si>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</si>
  <si>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</si>
  <si>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</si>
  <si>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</si>
  <si>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</si>
  <si>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</si>
  <si>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</si>
  <si>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</si>
  <si>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</si>
  <si>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</si>
  <si>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</si>
  <si>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</si>
  <si>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</si>
  <si>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</si>
  <si>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</si>
  <si>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</si>
  <si>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</si>
  <si>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</si>
  <si>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</si>
  <si>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</si>
  <si>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</si>
  <si>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</si>
  <si>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</si>
  <si>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</si>
  <si>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</si>
  <si>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</si>
  <si>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</si>
  <si>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</si>
  <si>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</si>
  <si>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</si>
  <si>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</si>
  <si>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</si>
  <si>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</si>
  <si>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</si>
  <si>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</si>
  <si>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</si>
  <si>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</si>
  <si>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</si>
  <si>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</si>
  <si>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</si>
  <si>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</si>
  <si>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</si>
  <si>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</si>
  <si>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</si>
  <si>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</si>
  <si>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</si>
  <si>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</si>
  <si>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</si>
  <si>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</si>
  <si>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</si>
  <si>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</si>
  <si>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</si>
  <si>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</si>
  <si>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</si>
  <si>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</si>
  <si>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</si>
  <si>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</si>
  <si>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</si>
  <si>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</si>
  <si>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</si>
  <si>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</si>
  <si>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</si>
  <si>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</si>
  <si>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</si>
  <si>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</si>
  <si>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</si>
  <si>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</si>
  <si>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</si>
  <si>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</si>
  <si>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</si>
  <si>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</si>
  <si>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</si>
  <si>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</si>
  <si>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</si>
  <si>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</si>
  <si>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</si>
  <si>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</si>
  <si>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</si>
  <si>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</si>
  <si>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</si>
  <si>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</si>
  <si>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</si>
  <si>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</si>
  <si>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</si>
  <si>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</si>
  <si>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</si>
  <si>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</si>
  <si>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</si>
  <si>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</si>
  <si>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</si>
  <si>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</si>
  <si>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</si>
  <si>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</si>
  <si>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</si>
  <si>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</si>
  <si>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</si>
  <si>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</si>
  <si>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</si>
  <si>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</si>
  <si>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</si>
  <si>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</si>
  <si>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</si>
  <si>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</si>
  <si>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</si>
  <si>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</si>
  <si>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</si>
  <si>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</si>
  <si>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</si>
  <si>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</si>
  <si>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</si>
  <si>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</si>
  <si>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</si>
  <si>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</si>
  <si>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</si>
  <si>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</si>
  <si>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</si>
  <si>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</si>
  <si>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</si>
  <si>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</si>
  <si>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</si>
  <si>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</si>
  <si>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</si>
  <si>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</si>
  <si>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</si>
  <si>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</si>
  <si>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</si>
  <si>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</si>
  <si>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</si>
  <si>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</si>
  <si>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</si>
  <si>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</si>
  <si>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</si>
  <si>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</si>
  <si>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</si>
  <si>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</si>
  <si>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</si>
  <si>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</si>
  <si>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</si>
  <si>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</si>
  <si>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</si>
  <si>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</si>
  <si>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</si>
  <si>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</si>
  <si>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</si>
  <si>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</si>
  <si>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</si>
  <si>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</si>
  <si>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</si>
  <si>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</si>
  <si>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</si>
  <si>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</si>
  <si>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</si>
  <si>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</si>
  <si>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</si>
  <si>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</si>
  <si>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</si>
  <si>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</si>
  <si>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</si>
  <si>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</si>
  <si>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</si>
  <si>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</si>
  <si>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</si>
  <si>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</si>
  <si>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</si>
  <si>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</si>
  <si>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</si>
  <si>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</si>
  <si>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</si>
  <si>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</si>
  <si>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</si>
  <si>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</si>
  <si>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</si>
  <si>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</si>
  <si>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</si>
  <si>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</si>
  <si>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</si>
  <si>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</si>
  <si>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</si>
  <si>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</si>
  <si>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</si>
  <si>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</si>
  <si>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</si>
  <si>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</si>
  <si>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</si>
  <si>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</si>
  <si>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</si>
  <si>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</si>
  <si>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</si>
  <si>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</si>
  <si>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</si>
  <si>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</si>
  <si>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</si>
  <si>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</si>
  <si>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</si>
  <si>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</si>
  <si>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</si>
  <si>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</si>
  <si>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</si>
  <si>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</si>
  <si>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</si>
  <si>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</si>
  <si>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</si>
  <si>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</si>
  <si>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</si>
  <si>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</si>
  <si>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</si>
  <si>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</si>
  <si>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</si>
  <si>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</si>
  <si>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</si>
  <si>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</si>
  <si>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</si>
  <si>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</si>
  <si>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</si>
  <si>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</si>
  <si>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</si>
  <si>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</si>
  <si>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</si>
  <si>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</si>
  <si>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</si>
  <si>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</si>
  <si>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</si>
  <si>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</si>
  <si>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</si>
  <si>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</si>
  <si>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</si>
  <si>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</si>
  <si>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</si>
  <si>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</si>
  <si>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</si>
  <si>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</si>
  <si>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</si>
  <si>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</si>
  <si>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</si>
  <si>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</si>
  <si>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</si>
  <si>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</si>
  <si>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</si>
  <si>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</si>
  <si>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</si>
  <si>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</si>
  <si>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</si>
  <si>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</si>
  <si>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</si>
  <si>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</si>
  <si>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</si>
  <si>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</si>
  <si>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</si>
  <si>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</si>
  <si>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</si>
  <si>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</si>
  <si>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</si>
  <si>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</si>
  <si>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</si>
  <si>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</si>
  <si>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</si>
  <si>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</si>
  <si>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</si>
  <si>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</si>
  <si>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</si>
  <si>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</si>
  <si>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</si>
  <si>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</si>
  <si>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</si>
  <si>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</si>
  <si>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</si>
  <si>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</si>
  <si>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</si>
  <si>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</si>
  <si>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</si>
  <si>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</si>
  <si>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</si>
  <si>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</si>
  <si>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</si>
  <si>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</si>
  <si>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</si>
  <si>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</si>
  <si>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</si>
  <si>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</si>
  <si>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</si>
  <si>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</si>
  <si>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</si>
  <si>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</si>
  <si>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</si>
  <si>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</si>
  <si>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</si>
  <si>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</si>
  <si>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</si>
  <si>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</si>
  <si>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</si>
  <si>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</si>
  <si>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</si>
  <si>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</si>
  <si>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</si>
  <si>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</si>
  <si>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</si>
  <si>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</si>
  <si>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</si>
  <si>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</si>
  <si>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</si>
  <si>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</si>
  <si>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</si>
  <si>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</si>
  <si>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</si>
  <si>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</si>
  <si>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</si>
  <si>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</si>
  <si>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</si>
  <si>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</si>
  <si>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</si>
  <si>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</si>
  <si>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</si>
  <si>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</si>
  <si>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</si>
  <si>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</si>
  <si>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</si>
  <si>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</si>
  <si>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</si>
  <si>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</si>
  <si>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</si>
  <si>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</si>
  <si>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</si>
  <si>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</si>
  <si>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</si>
  <si>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</si>
  <si>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</si>
  <si>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</si>
  <si>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</si>
  <si>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</si>
  <si>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</si>
  <si>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</si>
  <si>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</si>
  <si>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</si>
  <si>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</si>
  <si>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</si>
  <si>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</si>
  <si>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</si>
  <si>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</si>
  <si>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</si>
  <si>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</si>
  <si>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</si>
  <si>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</si>
  <si>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</si>
  <si>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</si>
  <si>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</si>
  <si>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</si>
  <si>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</si>
  <si>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</si>
  <si>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</si>
  <si>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</si>
  <si>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</si>
  <si>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</si>
  <si>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</si>
  <si>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</si>
  <si>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</si>
  <si>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</si>
  <si>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</si>
  <si>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</si>
  <si>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</si>
  <si>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</si>
  <si>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</si>
  <si>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</si>
  <si>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</si>
  <si>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</si>
  <si>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</si>
  <si>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</si>
  <si>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</si>
  <si>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</si>
  <si>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</si>
  <si>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</si>
  <si>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</si>
  <si>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</si>
  <si>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</si>
  <si>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</si>
  <si>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</si>
  <si>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</si>
  <si>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</si>
  <si>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</si>
  <si>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</si>
  <si>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</si>
  <si>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</si>
  <si>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</si>
  <si>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</si>
  <si>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</si>
  <si>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</si>
  <si>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</si>
  <si>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</si>
  <si>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</si>
  <si>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</si>
  <si>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</si>
  <si>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</si>
  <si>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</si>
  <si>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</si>
  <si>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</si>
  <si>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</si>
  <si>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</si>
  <si>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</si>
  <si>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</si>
  <si>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</si>
  <si>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</si>
  <si>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</si>
  <si>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</si>
  <si>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</si>
  <si>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</si>
  <si>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</si>
  <si>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</si>
  <si>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</si>
  <si>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</si>
  <si>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</si>
  <si>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</si>
  <si>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</si>
  <si>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</si>
  <si>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</si>
  <si>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</si>
  <si>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</si>
  <si>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</si>
  <si>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</si>
  <si>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</si>
  <si>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</si>
  <si>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</si>
  <si>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</si>
  <si>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</si>
  <si>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</si>
  <si>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</si>
  <si>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</si>
  <si>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</si>
  <si>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</si>
  <si>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</si>
  <si>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</si>
  <si>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</si>
  <si>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</si>
  <si>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</si>
  <si>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</si>
  <si>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</si>
  <si>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</si>
  <si>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</si>
  <si>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</si>
  <si>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</si>
  <si>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</si>
  <si>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</si>
  <si>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</si>
  <si>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</si>
  <si>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</si>
  <si>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</si>
  <si>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</si>
  <si>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</si>
  <si>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</si>
  <si>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</si>
  <si>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</si>
  <si>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</si>
  <si>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</si>
  <si>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</si>
  <si>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</si>
  <si>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</si>
  <si>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</si>
  <si>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</si>
  <si>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</si>
  <si>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</si>
  <si>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</si>
  <si>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</si>
  <si>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</si>
  <si>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</si>
  <si>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</si>
  <si>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</si>
  <si>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</si>
  <si>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</si>
  <si>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</si>
  <si>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</si>
  <si>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</si>
  <si>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</si>
  <si>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</si>
  <si>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</si>
  <si>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</si>
  <si>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</si>
  <si>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</si>
  <si>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</si>
  <si>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</si>
  <si>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</si>
  <si>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</si>
  <si>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</si>
  <si>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</si>
  <si>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</si>
  <si>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</si>
  <si>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</si>
  <si>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</si>
  <si>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</si>
  <si>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</si>
  <si>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</si>
  <si>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</si>
  <si>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</si>
  <si>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</si>
  <si>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</si>
  <si>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</si>
  <si>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</si>
  <si>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</si>
  <si>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</si>
  <si>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</si>
  <si>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</si>
  <si>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</si>
  <si>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</si>
  <si>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</si>
  <si>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</si>
  <si>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</si>
  <si>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</si>
  <si>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</si>
  <si>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</si>
  <si>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</si>
  <si>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</si>
  <si>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</si>
  <si>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</si>
  <si>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</si>
  <si>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</si>
  <si>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</si>
  <si>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</si>
  <si>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</si>
  <si>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</si>
  <si>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</si>
  <si>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</si>
  <si>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</si>
  <si>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</si>
  <si>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</si>
  <si>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</si>
  <si>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</si>
  <si>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</si>
  <si>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</si>
  <si>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</si>
  <si>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</si>
  <si>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</si>
  <si>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</si>
  <si>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</si>
  <si>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</si>
  <si>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</si>
  <si>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</si>
  <si>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</si>
  <si>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</si>
  <si>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</si>
  <si>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</si>
  <si>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</si>
  <si>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</si>
  <si>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</si>
  <si>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</si>
  <si>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</si>
  <si>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</si>
  <si>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</si>
  <si>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</si>
  <si>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</si>
  <si>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</si>
  <si>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</si>
  <si>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</si>
  <si>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</si>
  <si>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</si>
  <si>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</si>
  <si>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</si>
  <si>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</si>
  <si>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</si>
  <si>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</si>
  <si>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</si>
  <si>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</si>
  <si>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</si>
  <si>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</si>
  <si>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</si>
  <si>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</si>
  <si>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</si>
  <si>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</si>
  <si>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</si>
  <si>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</si>
  <si>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</si>
  <si>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</si>
  <si>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</si>
  <si>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</si>
  <si>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</si>
  <si>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</si>
  <si>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</si>
  <si>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</si>
  <si>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</si>
  <si>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</si>
  <si>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</si>
  <si>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</si>
  <si>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</si>
  <si>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</si>
  <si>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</si>
  <si>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</si>
  <si>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</si>
  <si>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</si>
  <si>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</si>
  <si>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</si>
  <si>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</si>
  <si>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</si>
  <si>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</si>
  <si>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</si>
  <si>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</si>
  <si>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</si>
  <si>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</si>
  <si>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</si>
  <si>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</si>
  <si>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</si>
  <si>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</si>
  <si>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</si>
  <si>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</si>
  <si>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</si>
  <si>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</si>
  <si>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</si>
  <si>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</si>
  <si>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</si>
  <si>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</si>
  <si>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</si>
  <si>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</si>
  <si>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</si>
  <si>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</si>
  <si>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</si>
  <si>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</si>
  <si>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</si>
  <si>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</si>
  <si>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</si>
  <si>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</si>
  <si>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</si>
  <si>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</si>
  <si>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</si>
  <si>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</si>
  <si>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</si>
  <si>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</si>
  <si>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</si>
  <si>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</si>
  <si>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</si>
  <si>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</si>
  <si>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</si>
  <si>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</si>
  <si>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</si>
  <si>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</si>
  <si>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</si>
  <si>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</si>
  <si>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</si>
  <si>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</si>
  <si>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</si>
  <si>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</si>
  <si>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</si>
  <si>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</si>
  <si>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</si>
  <si>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</si>
  <si>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</si>
  <si>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</si>
  <si>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</si>
  <si>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</si>
  <si>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</si>
  <si>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</si>
  <si>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</si>
  <si>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</si>
  <si>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</si>
  <si>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</si>
  <si>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</si>
  <si>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</si>
  <si>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</si>
  <si>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</si>
  <si>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</si>
  <si>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</si>
  <si>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</si>
  <si>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</si>
  <si>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</si>
  <si>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</si>
  <si>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</si>
  <si>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</si>
  <si>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</si>
  <si>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</si>
  <si>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</si>
  <si>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</si>
  <si>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</si>
  <si>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</si>
  <si>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</si>
  <si>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</si>
  <si>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</si>
  <si>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</si>
  <si>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</si>
  <si>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</si>
  <si>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</si>
  <si>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</si>
  <si>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</si>
  <si>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</si>
  <si>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</si>
  <si>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</si>
  <si>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</si>
  <si>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</si>
  <si>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</si>
  <si>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</si>
  <si>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</si>
  <si>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</si>
  <si>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</si>
  <si>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</si>
  <si>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</si>
  <si>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</si>
  <si>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</si>
  <si>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</si>
  <si>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</si>
  <si>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</si>
  <si>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</si>
  <si>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</si>
  <si>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</si>
  <si>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</si>
  <si>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</si>
  <si>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</si>
  <si>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</si>
  <si>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</si>
  <si>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</si>
  <si>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</si>
  <si>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</si>
  <si>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</si>
  <si>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</si>
  <si>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</si>
  <si>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</si>
  <si>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</si>
  <si>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</si>
  <si>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</si>
  <si>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</si>
  <si>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</si>
  <si>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</si>
  <si>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</si>
  <si>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</si>
  <si>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</si>
  <si>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</si>
  <si>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</si>
  <si>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</si>
  <si>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</si>
  <si>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</si>
  <si>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</si>
  <si>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</si>
  <si>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</si>
  <si>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</si>
  <si>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</si>
  <si>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</si>
  <si>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</si>
  <si>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</si>
  <si>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</si>
  <si>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</si>
  <si>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</si>
  <si>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</si>
  <si>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</si>
  <si>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</si>
  <si>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</si>
  <si>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</si>
  <si>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</si>
  <si>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</si>
  <si>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</si>
  <si>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</si>
  <si>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</si>
  <si>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</si>
  <si>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</si>
  <si>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</si>
  <si>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</si>
  <si>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</si>
  <si>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</si>
  <si>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</si>
  <si>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</si>
  <si>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</si>
  <si>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</si>
  <si>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</si>
  <si>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</si>
  <si>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</si>
  <si>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</si>
  <si>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</si>
  <si>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</si>
  <si>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</si>
  <si>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</si>
  <si>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</si>
  <si>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</si>
  <si>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</si>
  <si>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</si>
  <si>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</si>
  <si>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</si>
  <si>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</si>
  <si>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</si>
  <si>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</si>
  <si>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</si>
  <si>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</si>
  <si>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</si>
  <si>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</si>
  <si>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</si>
  <si>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</si>
  <si>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</si>
  <si>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</si>
  <si>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</si>
  <si>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</si>
  <si>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</si>
  <si>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</si>
  <si>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</si>
  <si>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</si>
  <si>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</si>
  <si>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</si>
  <si>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</si>
  <si>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</si>
  <si>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</si>
  <si>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</si>
  <si>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</si>
  <si>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</si>
  <si>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</si>
  <si>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</si>
  <si>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</si>
  <si>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</si>
  <si>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</si>
  <si>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Howard Midstream Energy Partners, LLC</t>
  </si>
  <si>
    <t>16211 La Cantera Pkwy, Ste 202</t>
  </si>
  <si>
    <t>San Antonio</t>
  </si>
  <si>
    <t>Texas</t>
  </si>
  <si>
    <t>Wei Yang</t>
  </si>
  <si>
    <t>Environmental Engineer</t>
  </si>
  <si>
    <t>210-757-4351</t>
  </si>
  <si>
    <t>361-720-2187</t>
  </si>
  <si>
    <t>wyang@howardep.com</t>
  </si>
  <si>
    <t>Gathering and Boosting Station</t>
  </si>
  <si>
    <t>PA</t>
  </si>
  <si>
    <t>No</t>
  </si>
  <si>
    <t>Area</t>
  </si>
  <si>
    <t>GP5</t>
  </si>
  <si>
    <t>OGI</t>
  </si>
  <si>
    <t>Lube Oil Storage</t>
  </si>
  <si>
    <t>Water Storage</t>
  </si>
  <si>
    <t>Produced Water</t>
  </si>
  <si>
    <t>Lube Oil</t>
  </si>
  <si>
    <t>Working and Breathing</t>
  </si>
  <si>
    <t>lube oil filled by vendor</t>
  </si>
  <si>
    <t>Calculated/Modeled</t>
  </si>
  <si>
    <t>AP-42</t>
  </si>
  <si>
    <t>VOC&lt;6tpy</t>
  </si>
  <si>
    <t>not Federal or Indian lease</t>
  </si>
  <si>
    <t>no flash emission</t>
  </si>
  <si>
    <t>Dehydrator #1</t>
  </si>
  <si>
    <t>Dehydrator #2</t>
  </si>
  <si>
    <t>GRI-GLYCalc</t>
  </si>
  <si>
    <t>Large Dehydrator Standards</t>
  </si>
  <si>
    <t>Saturated</t>
  </si>
  <si>
    <t>Gas Injection</t>
  </si>
  <si>
    <t>Reciprocating</t>
  </si>
  <si>
    <t>3516 Cat. #1</t>
  </si>
  <si>
    <t>3516 Cat. #2</t>
  </si>
  <si>
    <t>3516 Cat. #3</t>
  </si>
  <si>
    <t>3516 Cat. #4</t>
  </si>
  <si>
    <t>3516 Cat. #5</t>
  </si>
  <si>
    <t>3516 Cat. #6</t>
  </si>
  <si>
    <t>3516 Cat. #7</t>
  </si>
  <si>
    <t>3516 Cat. #8</t>
  </si>
  <si>
    <t>3516 Cat. #9</t>
  </si>
  <si>
    <t>3516 Cat. #10</t>
  </si>
  <si>
    <t>Transportation</t>
  </si>
  <si>
    <t>AP-42, stack testing</t>
  </si>
  <si>
    <t>GP-5</t>
  </si>
  <si>
    <t>Grid</t>
  </si>
  <si>
    <t>White CPF#1 Compressor Station</t>
  </si>
  <si>
    <t>1001 Pavillion Lane</t>
  </si>
  <si>
    <t>Stevensville</t>
  </si>
  <si>
    <t>Bradford</t>
  </si>
  <si>
    <t>41°48' 42.81"</t>
  </si>
  <si>
    <t>(-)76°17'15.71"</t>
  </si>
  <si>
    <t>3516 Cat. #11</t>
  </si>
  <si>
    <t>3516 Cat. #12</t>
  </si>
  <si>
    <t>3608 Cat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</si>
</sst>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4" tint="0.59999389629810485"/>
        <bgColor rgb="FF000000"/>
      </patternFill>
    </fill>
  </fills>
  <borders count="4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auto="1"/>
      </left>
      <right style="thin">
        <color auto="1"/>
      </right>
      <top style="thin">
        <color auto="1"/>
      </top>
      <bottom style="thin">
        <color auto="1"/>
      </bottom>
      <diagonal/>
    </border>
    <border>
      <left style="double">
        <color auto="1"/>
      </left>
      <right style="thin">
        <color auto="1"/>
      </right>
      <top/>
      <bottom style="double">
        <color auto="1"/>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2" fillId="26" borderId="5" xfId="0" applyFont="1" applyFill="1" applyBorder="1" applyAlignment="1" applyProtection="1">
      <alignmen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34" fillId="0" borderId="44" xfId="0" applyFont="1" applyBorder="1" applyAlignment="1" applyProtection="1">
      <alignment vertical="center"/>
    </xf>
    <xf numFmtId="0" fontId="0" fillId="5" borderId="2" xfId="0" applyFill="1" applyBorder="1" applyAlignment="1" applyProtection="1">
      <alignment vertical="top"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34" fillId="0" borderId="44" xfId="0" applyFont="1" applyBorder="1" applyAlignment="1" applyProtection="1">
      <alignment horizontal="left" vertical="center"/>
    </xf>
    <xf numFmtId="0" fontId="34" fillId="0" borderId="45" xfId="0" applyFont="1" applyBorder="1" applyAlignment="1" applyProtection="1">
      <alignment vertical="center"/>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7915911</xdr:colOff>
      <xdr:row>10</xdr:row>
      <xdr:rowOff>50637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wyang@howardep.com" TargetMode="External"/><Relationship Id="rId1" Type="http://schemas.openxmlformats.org/officeDocument/2006/relationships/hyperlink" Target="mailto:wyang@howardep.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36"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47"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81.4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SXS+WJKwdSa1K0Ux9DzYBP7Emx29qyuV0mlkqnlI+HXh19oz/JQ2kjJ+JxaBn7UL6WQ+ybkSFvNuq9tFpVh6wg==" saltValue="ZawOvppo6ht7D0NfPdHMq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Howard Midstream Energy Partners, LLC</v>
      </c>
      <c r="J4" s="224"/>
    </row>
    <row r="5" spans="2:79" x14ac:dyDescent="0.3">
      <c r="B5" s="114" t="s">
        <v>14</v>
      </c>
      <c r="C5" s="115" t="str">
        <f>Facility!C21</f>
        <v>White CPF#1 Compressor Station</v>
      </c>
    </row>
    <row r="6" spans="2:79" x14ac:dyDescent="0.3">
      <c r="C6" s="10"/>
    </row>
    <row r="7" spans="2:79" ht="15.6" x14ac:dyDescent="0.3">
      <c r="B7" s="49" t="s">
        <v>582</v>
      </c>
      <c r="C7" s="10"/>
    </row>
    <row r="8" spans="2:79" x14ac:dyDescent="0.3">
      <c r="B8" s="173" t="s">
        <v>469</v>
      </c>
      <c r="C8" s="225">
        <v>1</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8"/>
      <c r="E11" s="208"/>
      <c r="F11" s="208"/>
      <c r="G11" s="208"/>
      <c r="H11" s="208"/>
      <c r="I11" s="208"/>
      <c r="J11" s="208"/>
      <c r="K11" s="208"/>
      <c r="L11" s="208"/>
      <c r="M11" s="208"/>
      <c r="N11" s="208"/>
      <c r="O11" s="208"/>
    </row>
    <row r="12" spans="2:79" ht="43.2" x14ac:dyDescent="0.3">
      <c r="B12" s="228" t="s">
        <v>586</v>
      </c>
      <c r="C12" s="229" t="s">
        <v>951</v>
      </c>
      <c r="CA12" s="61"/>
    </row>
    <row r="13" spans="2:79" ht="28.8" x14ac:dyDescent="0.3">
      <c r="B13" s="228" t="s">
        <v>587</v>
      </c>
      <c r="C13" s="229"/>
      <c r="CA13" s="61"/>
    </row>
    <row r="14" spans="2:79" x14ac:dyDescent="0.3">
      <c r="B14" s="228" t="s">
        <v>585</v>
      </c>
      <c r="C14" s="230"/>
      <c r="CA14" s="61"/>
    </row>
    <row r="15" spans="2:79" ht="28.8" x14ac:dyDescent="0.3">
      <c r="B15" s="228" t="s">
        <v>588</v>
      </c>
      <c r="C15" s="178">
        <f>49740*10^3</f>
        <v>49740000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0" t="s">
        <v>597</v>
      </c>
      <c r="BM19" s="199" t="s">
        <v>524</v>
      </c>
      <c r="BN19" s="220" t="s">
        <v>598</v>
      </c>
      <c r="BO19" s="199" t="s">
        <v>524</v>
      </c>
      <c r="BP19" s="220" t="s">
        <v>599</v>
      </c>
      <c r="BQ19" s="199" t="s">
        <v>524</v>
      </c>
      <c r="BR19" s="220" t="s">
        <v>600</v>
      </c>
      <c r="BS19" s="199" t="s">
        <v>524</v>
      </c>
      <c r="BT19" s="220" t="s">
        <v>601</v>
      </c>
      <c r="BU19" s="199" t="s">
        <v>524</v>
      </c>
      <c r="BV19" s="199" t="s">
        <v>602</v>
      </c>
      <c r="BW19" s="199" t="s">
        <v>528</v>
      </c>
      <c r="BX19" s="242" t="s">
        <v>603</v>
      </c>
      <c r="BY19" s="134" t="s">
        <v>604</v>
      </c>
      <c r="BZ19" s="242" t="s">
        <v>605</v>
      </c>
      <c r="CA19" s="242" t="s">
        <v>606</v>
      </c>
      <c r="CB19" s="242" t="s">
        <v>607</v>
      </c>
    </row>
    <row r="20" spans="2:80"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1"/>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1"/>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1"/>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1"/>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1"/>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1"/>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1"/>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1"/>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1"/>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1"/>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Gr9fsfiz+JJJP2KO1I0o6VSt3IsBp7VOipsbRHpvFrGYhSmgdBtv0kIW3JGNs7iuWnXT8QvILrxFo/scYh+rZQ==" saltValue="S7IDUeck7iK8ADCVBOgj/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O17" sqref="AO17:AO23"/>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Howard Midstream Energy Partners, LLC</v>
      </c>
    </row>
    <row r="6" spans="2:90" x14ac:dyDescent="0.3">
      <c r="B6" s="114" t="s">
        <v>14</v>
      </c>
      <c r="C6" s="115" t="str">
        <f>Facility!C21</f>
        <v>White CPF#1 Compressor Station</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t="s">
        <v>973</v>
      </c>
      <c r="C11" s="262" t="s">
        <v>972</v>
      </c>
      <c r="D11" s="263" t="s">
        <v>80</v>
      </c>
      <c r="E11" s="95" t="s">
        <v>983</v>
      </c>
      <c r="F11" s="263"/>
      <c r="G11" s="263">
        <v>0.52998522895125566</v>
      </c>
      <c r="H11" s="263">
        <v>0.108346957992</v>
      </c>
      <c r="I11" s="263">
        <v>0</v>
      </c>
      <c r="J11" s="263">
        <v>1.9679297352E-2</v>
      </c>
      <c r="K11" s="263">
        <v>0</v>
      </c>
      <c r="L11" s="263">
        <v>0</v>
      </c>
      <c r="M11" s="263">
        <v>1.7756093292600002E-3</v>
      </c>
      <c r="N11" s="263">
        <v>0</v>
      </c>
      <c r="O11" s="263">
        <v>0.26499261447562783</v>
      </c>
      <c r="P11" s="263">
        <v>4.9645500138000002E-2</v>
      </c>
      <c r="Q11" s="263">
        <v>0</v>
      </c>
      <c r="R11" s="263">
        <v>1.8248075726400002E-2</v>
      </c>
      <c r="S11" s="263">
        <v>1.1181418950000003E-2</v>
      </c>
      <c r="T11" s="263">
        <v>8.2295243471999999E-3</v>
      </c>
      <c r="U11" s="263">
        <v>8.2295243471999999E-3</v>
      </c>
      <c r="V11" s="263">
        <v>8.2295243471999999E-3</v>
      </c>
      <c r="W11" s="263">
        <v>8.2295243471999999E-3</v>
      </c>
      <c r="X11" s="263">
        <v>0</v>
      </c>
      <c r="Y11" s="263">
        <v>0</v>
      </c>
      <c r="Z11" s="263">
        <v>0</v>
      </c>
      <c r="AA11" s="263">
        <v>0</v>
      </c>
      <c r="AB11" s="263">
        <v>0</v>
      </c>
      <c r="AC11" s="263">
        <v>0</v>
      </c>
      <c r="AD11" s="263">
        <v>0</v>
      </c>
      <c r="AE11" s="263">
        <v>0</v>
      </c>
      <c r="AF11" s="263">
        <v>0</v>
      </c>
      <c r="AG11" s="263">
        <f t="shared" ref="AG11:AG14" si="0">SUM(I11:AE11)</f>
        <v>0.39844061336008779</v>
      </c>
      <c r="AH11" s="264" t="s">
        <v>961</v>
      </c>
      <c r="AI11" s="263" t="s">
        <v>984</v>
      </c>
      <c r="AJ11" s="265"/>
      <c r="AK11" s="266" t="s">
        <v>951</v>
      </c>
      <c r="AL11" s="266"/>
      <c r="AM11" s="266"/>
      <c r="AN11" s="267"/>
      <c r="AO11" s="266" t="s">
        <v>951</v>
      </c>
      <c r="AP11" s="266"/>
      <c r="AQ11" s="266"/>
      <c r="AR11" s="267"/>
      <c r="AS11" s="263">
        <v>0.52998522895125566</v>
      </c>
      <c r="AT11" s="263">
        <v>0.108346957992</v>
      </c>
      <c r="AU11" s="263">
        <v>0</v>
      </c>
      <c r="AV11" s="263">
        <v>1.9679297352E-2</v>
      </c>
      <c r="AW11" s="263">
        <v>0</v>
      </c>
      <c r="AX11" s="263">
        <v>0</v>
      </c>
      <c r="AY11" s="263">
        <v>1.7756093292600002E-3</v>
      </c>
      <c r="AZ11" s="263">
        <v>0</v>
      </c>
      <c r="BA11" s="263">
        <v>0.26499261447562783</v>
      </c>
      <c r="BB11" s="263">
        <v>4.9645500138000002E-2</v>
      </c>
      <c r="BC11" s="263">
        <v>0</v>
      </c>
      <c r="BD11" s="263">
        <v>1.8248075726400002E-2</v>
      </c>
      <c r="BE11" s="263">
        <v>1.1181418950000003E-2</v>
      </c>
      <c r="BF11" s="263">
        <v>8.2295243471999999E-3</v>
      </c>
      <c r="BG11" s="263">
        <v>8.2295243471999999E-3</v>
      </c>
      <c r="BH11" s="263">
        <v>8.2295243471999999E-3</v>
      </c>
      <c r="BI11" s="263">
        <v>8.2295243471999999E-3</v>
      </c>
      <c r="BJ11" s="263">
        <v>0</v>
      </c>
      <c r="BK11" s="263">
        <v>0</v>
      </c>
      <c r="BL11" s="263">
        <v>0</v>
      </c>
      <c r="BM11" s="263">
        <v>0</v>
      </c>
      <c r="BN11" s="263">
        <v>0</v>
      </c>
      <c r="BO11" s="263">
        <v>0</v>
      </c>
      <c r="BP11" s="263">
        <v>0</v>
      </c>
      <c r="BQ11" s="263">
        <v>0</v>
      </c>
      <c r="BR11" s="263">
        <v>0</v>
      </c>
      <c r="BS11" s="263">
        <f t="shared" ref="BS11:BS23" si="1">SUM(AU11:BQ11)</f>
        <v>0.39844061336008779</v>
      </c>
      <c r="BT11" s="263" t="s">
        <v>897</v>
      </c>
      <c r="BU11" s="263" t="s">
        <v>897</v>
      </c>
      <c r="BV11" s="263" t="s">
        <v>985</v>
      </c>
      <c r="BW11" s="263">
        <v>1380</v>
      </c>
    </row>
    <row r="12" spans="2:90" s="10" customFormat="1" x14ac:dyDescent="0.3">
      <c r="B12" s="261" t="s">
        <v>974</v>
      </c>
      <c r="C12" s="262" t="s">
        <v>972</v>
      </c>
      <c r="D12" s="263" t="s">
        <v>80</v>
      </c>
      <c r="E12" s="95" t="s">
        <v>983</v>
      </c>
      <c r="F12" s="263"/>
      <c r="G12" s="263">
        <v>0.52952886968407598</v>
      </c>
      <c r="H12" s="263">
        <v>0.10825366267799999</v>
      </c>
      <c r="I12" s="263">
        <v>0</v>
      </c>
      <c r="J12" s="263">
        <v>1.9662351918000007E-2</v>
      </c>
      <c r="K12" s="263">
        <v>0</v>
      </c>
      <c r="L12" s="263">
        <v>0</v>
      </c>
      <c r="M12" s="263">
        <v>1.7740803889650001E-3</v>
      </c>
      <c r="N12" s="263">
        <v>0</v>
      </c>
      <c r="O12" s="263">
        <v>0.52952886968407598</v>
      </c>
      <c r="P12" s="263">
        <v>4.9602751429499999E-2</v>
      </c>
      <c r="Q12" s="263">
        <v>0</v>
      </c>
      <c r="R12" s="263">
        <v>1.8232362687600003E-2</v>
      </c>
      <c r="S12" s="263">
        <v>1.1171790862500003E-2</v>
      </c>
      <c r="T12" s="263">
        <v>8.2224380747999998E-3</v>
      </c>
      <c r="U12" s="263">
        <v>8.2224380747999998E-3</v>
      </c>
      <c r="V12" s="263">
        <v>8.2224380747999998E-3</v>
      </c>
      <c r="W12" s="263">
        <v>8.2224380747999998E-3</v>
      </c>
      <c r="X12" s="263">
        <v>0</v>
      </c>
      <c r="Y12" s="263">
        <v>0</v>
      </c>
      <c r="Z12" s="263">
        <v>0</v>
      </c>
      <c r="AA12" s="263">
        <v>0</v>
      </c>
      <c r="AB12" s="263">
        <v>0</v>
      </c>
      <c r="AC12" s="263">
        <v>0</v>
      </c>
      <c r="AD12" s="263">
        <v>0</v>
      </c>
      <c r="AE12" s="263">
        <v>0</v>
      </c>
      <c r="AF12" s="263">
        <v>0</v>
      </c>
      <c r="AG12" s="263">
        <f t="shared" si="0"/>
        <v>0.66286195926984115</v>
      </c>
      <c r="AH12" s="264" t="s">
        <v>961</v>
      </c>
      <c r="AI12" s="263" t="s">
        <v>984</v>
      </c>
      <c r="AJ12" s="265"/>
      <c r="AK12" s="266" t="s">
        <v>951</v>
      </c>
      <c r="AL12" s="266"/>
      <c r="AM12" s="266"/>
      <c r="AN12" s="267"/>
      <c r="AO12" s="266" t="s">
        <v>951</v>
      </c>
      <c r="AP12" s="266"/>
      <c r="AQ12" s="266"/>
      <c r="AR12" s="267"/>
      <c r="AS12" s="263">
        <v>0.52952886968407598</v>
      </c>
      <c r="AT12" s="263">
        <v>0.10825366267799999</v>
      </c>
      <c r="AU12" s="263">
        <v>0</v>
      </c>
      <c r="AV12" s="263">
        <v>1.9662351918000007E-2</v>
      </c>
      <c r="AW12" s="263">
        <v>0</v>
      </c>
      <c r="AX12" s="263">
        <v>0</v>
      </c>
      <c r="AY12" s="263">
        <v>1.7740803889650001E-3</v>
      </c>
      <c r="AZ12" s="263">
        <v>0</v>
      </c>
      <c r="BA12" s="263">
        <v>0.52952886968407598</v>
      </c>
      <c r="BB12" s="263">
        <v>4.9602751429499999E-2</v>
      </c>
      <c r="BC12" s="263">
        <v>0</v>
      </c>
      <c r="BD12" s="263">
        <v>1.8232362687600003E-2</v>
      </c>
      <c r="BE12" s="263">
        <v>1.1171790862500003E-2</v>
      </c>
      <c r="BF12" s="263">
        <v>8.2224380747999998E-3</v>
      </c>
      <c r="BG12" s="263">
        <v>8.2224380747999998E-3</v>
      </c>
      <c r="BH12" s="263">
        <v>8.2224380747999998E-3</v>
      </c>
      <c r="BI12" s="263">
        <v>8.2224380747999998E-3</v>
      </c>
      <c r="BJ12" s="263">
        <v>0</v>
      </c>
      <c r="BK12" s="263">
        <v>0</v>
      </c>
      <c r="BL12" s="263">
        <v>0</v>
      </c>
      <c r="BM12" s="263">
        <v>0</v>
      </c>
      <c r="BN12" s="263">
        <v>0</v>
      </c>
      <c r="BO12" s="263">
        <v>0</v>
      </c>
      <c r="BP12" s="263">
        <v>0</v>
      </c>
      <c r="BQ12" s="263">
        <v>0</v>
      </c>
      <c r="BR12" s="263">
        <v>0</v>
      </c>
      <c r="BS12" s="263">
        <f t="shared" si="1"/>
        <v>0.66286195926984115</v>
      </c>
      <c r="BT12" s="263" t="s">
        <v>897</v>
      </c>
      <c r="BU12" s="263" t="s">
        <v>897</v>
      </c>
      <c r="BV12" s="263" t="s">
        <v>985</v>
      </c>
      <c r="BW12" s="263">
        <v>1380</v>
      </c>
    </row>
    <row r="13" spans="2:90" s="10" customFormat="1" x14ac:dyDescent="0.3">
      <c r="B13" s="268" t="s">
        <v>975</v>
      </c>
      <c r="C13" s="262" t="s">
        <v>972</v>
      </c>
      <c r="D13" s="263" t="s">
        <v>80</v>
      </c>
      <c r="E13" s="95" t="s">
        <v>983</v>
      </c>
      <c r="F13" s="263"/>
      <c r="G13" s="263">
        <v>0.26223924689697753</v>
      </c>
      <c r="H13" s="263">
        <v>0.1072211945364</v>
      </c>
      <c r="I13" s="263">
        <v>0</v>
      </c>
      <c r="J13" s="263">
        <v>1.6651713144000002E-3</v>
      </c>
      <c r="K13" s="263">
        <v>0</v>
      </c>
      <c r="L13" s="263">
        <v>0</v>
      </c>
      <c r="M13" s="263">
        <v>1.757160116367E-3</v>
      </c>
      <c r="N13" s="263">
        <v>0</v>
      </c>
      <c r="O13" s="263">
        <v>0.39335887034546613</v>
      </c>
      <c r="P13" s="263">
        <v>4.9129665722100001E-2</v>
      </c>
      <c r="Q13" s="263">
        <v>0</v>
      </c>
      <c r="R13" s="263">
        <v>1.8058471724880003E-2</v>
      </c>
      <c r="S13" s="263">
        <v>1.1065240027500003E-2</v>
      </c>
      <c r="T13" s="263">
        <v>8.1440166602399985E-3</v>
      </c>
      <c r="U13" s="263">
        <v>8.1440166602399985E-3</v>
      </c>
      <c r="V13" s="263">
        <v>8.1440166602399985E-3</v>
      </c>
      <c r="W13" s="263">
        <v>8.1440166602399985E-3</v>
      </c>
      <c r="X13" s="263">
        <v>0</v>
      </c>
      <c r="Y13" s="263">
        <v>0</v>
      </c>
      <c r="Z13" s="263">
        <v>0</v>
      </c>
      <c r="AA13" s="263">
        <v>0</v>
      </c>
      <c r="AB13" s="263">
        <v>0</v>
      </c>
      <c r="AC13" s="263">
        <v>0</v>
      </c>
      <c r="AD13" s="263">
        <v>0</v>
      </c>
      <c r="AE13" s="263">
        <v>0</v>
      </c>
      <c r="AF13" s="263">
        <v>0</v>
      </c>
      <c r="AG13" s="263">
        <f t="shared" si="0"/>
        <v>0.50761064589167304</v>
      </c>
      <c r="AH13" s="264" t="s">
        <v>961</v>
      </c>
      <c r="AI13" s="263" t="s">
        <v>984</v>
      </c>
      <c r="AJ13" s="265"/>
      <c r="AK13" s="266" t="s">
        <v>951</v>
      </c>
      <c r="AL13" s="266"/>
      <c r="AM13" s="266"/>
      <c r="AN13" s="267"/>
      <c r="AO13" s="266" t="s">
        <v>951</v>
      </c>
      <c r="AP13" s="266"/>
      <c r="AQ13" s="266"/>
      <c r="AR13" s="267"/>
      <c r="AS13" s="263">
        <v>0.26223924689697753</v>
      </c>
      <c r="AT13" s="263">
        <v>0.1072211945364</v>
      </c>
      <c r="AU13" s="263">
        <v>0</v>
      </c>
      <c r="AV13" s="263">
        <v>1.6651713144000002E-3</v>
      </c>
      <c r="AW13" s="263">
        <v>0</v>
      </c>
      <c r="AX13" s="263">
        <v>0</v>
      </c>
      <c r="AY13" s="263">
        <v>1.757160116367E-3</v>
      </c>
      <c r="AZ13" s="263">
        <v>0</v>
      </c>
      <c r="BA13" s="263">
        <v>0.39335887034546613</v>
      </c>
      <c r="BB13" s="263">
        <v>4.9129665722100001E-2</v>
      </c>
      <c r="BC13" s="263">
        <v>0</v>
      </c>
      <c r="BD13" s="263">
        <v>1.8058471724880003E-2</v>
      </c>
      <c r="BE13" s="263">
        <v>1.1065240027500003E-2</v>
      </c>
      <c r="BF13" s="263">
        <v>8.1440166602399985E-3</v>
      </c>
      <c r="BG13" s="263">
        <v>8.1440166602399985E-3</v>
      </c>
      <c r="BH13" s="263">
        <v>8.1440166602399985E-3</v>
      </c>
      <c r="BI13" s="263">
        <v>8.1440166602399985E-3</v>
      </c>
      <c r="BJ13" s="263">
        <v>0</v>
      </c>
      <c r="BK13" s="263">
        <v>0</v>
      </c>
      <c r="BL13" s="263">
        <v>0</v>
      </c>
      <c r="BM13" s="263">
        <v>0</v>
      </c>
      <c r="BN13" s="263">
        <v>0</v>
      </c>
      <c r="BO13" s="263">
        <v>0</v>
      </c>
      <c r="BP13" s="263">
        <v>0</v>
      </c>
      <c r="BQ13" s="263">
        <v>0</v>
      </c>
      <c r="BR13" s="263">
        <v>0</v>
      </c>
      <c r="BS13" s="263">
        <f t="shared" si="1"/>
        <v>0.50761064589167304</v>
      </c>
      <c r="BT13" s="263" t="s">
        <v>897</v>
      </c>
      <c r="BU13" s="263" t="s">
        <v>897</v>
      </c>
      <c r="BV13" s="263" t="s">
        <v>985</v>
      </c>
      <c r="BW13" s="263">
        <v>1380</v>
      </c>
    </row>
    <row r="14" spans="2:90" s="10" customFormat="1" x14ac:dyDescent="0.3">
      <c r="B14" s="268" t="s">
        <v>976</v>
      </c>
      <c r="C14" s="262" t="s">
        <v>972</v>
      </c>
      <c r="D14" s="263" t="s">
        <v>80</v>
      </c>
      <c r="E14" s="95" t="s">
        <v>983</v>
      </c>
      <c r="F14" s="263"/>
      <c r="G14" s="263">
        <v>0.39123679975308101</v>
      </c>
      <c r="H14" s="263">
        <v>0.10664276358960001</v>
      </c>
      <c r="I14" s="263">
        <v>0</v>
      </c>
      <c r="J14" s="263">
        <v>1.9369760757600003E-2</v>
      </c>
      <c r="K14" s="263">
        <v>0</v>
      </c>
      <c r="L14" s="263">
        <v>0</v>
      </c>
      <c r="M14" s="263">
        <v>1.747680686538E-3</v>
      </c>
      <c r="N14" s="263">
        <v>0</v>
      </c>
      <c r="O14" s="263">
        <v>0.52164906633744135</v>
      </c>
      <c r="P14" s="263">
        <v>4.8864623729399995E-2</v>
      </c>
      <c r="Q14" s="263">
        <v>0</v>
      </c>
      <c r="R14" s="263">
        <v>1.7961050884320002E-2</v>
      </c>
      <c r="S14" s="263">
        <v>1.1005545885000002E-2</v>
      </c>
      <c r="T14" s="263">
        <v>8.100081771359997E-3</v>
      </c>
      <c r="U14" s="263">
        <v>8.100081771359997E-3</v>
      </c>
      <c r="V14" s="263">
        <v>8.100081771359997E-3</v>
      </c>
      <c r="W14" s="263">
        <v>8.100081771359997E-3</v>
      </c>
      <c r="X14" s="263">
        <v>0</v>
      </c>
      <c r="Y14" s="263">
        <v>0</v>
      </c>
      <c r="Z14" s="263">
        <v>0</v>
      </c>
      <c r="AA14" s="263">
        <v>0</v>
      </c>
      <c r="AB14" s="263">
        <v>0</v>
      </c>
      <c r="AC14" s="263">
        <v>0</v>
      </c>
      <c r="AD14" s="263">
        <v>0</v>
      </c>
      <c r="AE14" s="263">
        <v>0</v>
      </c>
      <c r="AF14" s="263">
        <v>0</v>
      </c>
      <c r="AG14" s="263">
        <f t="shared" si="0"/>
        <v>0.6529980553657394</v>
      </c>
      <c r="AH14" s="264" t="s">
        <v>961</v>
      </c>
      <c r="AI14" s="263" t="s">
        <v>984</v>
      </c>
      <c r="AJ14" s="265"/>
      <c r="AK14" s="266" t="s">
        <v>951</v>
      </c>
      <c r="AL14" s="266"/>
      <c r="AM14" s="266"/>
      <c r="AN14" s="267"/>
      <c r="AO14" s="266" t="s">
        <v>951</v>
      </c>
      <c r="AP14" s="266"/>
      <c r="AQ14" s="266"/>
      <c r="AR14" s="267"/>
      <c r="AS14" s="263">
        <v>0.39123679975308101</v>
      </c>
      <c r="AT14" s="263">
        <v>0.10664276358960001</v>
      </c>
      <c r="AU14" s="263">
        <v>0</v>
      </c>
      <c r="AV14" s="263">
        <v>1.9369760757600003E-2</v>
      </c>
      <c r="AW14" s="263">
        <v>0</v>
      </c>
      <c r="AX14" s="263">
        <v>0</v>
      </c>
      <c r="AY14" s="263">
        <v>1.747680686538E-3</v>
      </c>
      <c r="AZ14" s="263">
        <v>0</v>
      </c>
      <c r="BA14" s="263">
        <v>0.52164906633744135</v>
      </c>
      <c r="BB14" s="263">
        <v>4.8864623729399995E-2</v>
      </c>
      <c r="BC14" s="263">
        <v>0</v>
      </c>
      <c r="BD14" s="263">
        <v>1.7961050884320002E-2</v>
      </c>
      <c r="BE14" s="263">
        <v>1.1005545885000002E-2</v>
      </c>
      <c r="BF14" s="263">
        <v>8.100081771359997E-3</v>
      </c>
      <c r="BG14" s="263">
        <v>8.100081771359997E-3</v>
      </c>
      <c r="BH14" s="263">
        <v>8.100081771359997E-3</v>
      </c>
      <c r="BI14" s="263">
        <v>8.100081771359997E-3</v>
      </c>
      <c r="BJ14" s="263">
        <v>0</v>
      </c>
      <c r="BK14" s="263">
        <v>0</v>
      </c>
      <c r="BL14" s="263">
        <v>0</v>
      </c>
      <c r="BM14" s="263">
        <v>0</v>
      </c>
      <c r="BN14" s="263">
        <v>0</v>
      </c>
      <c r="BO14" s="263">
        <v>0</v>
      </c>
      <c r="BP14" s="263">
        <v>0</v>
      </c>
      <c r="BQ14" s="263">
        <v>0</v>
      </c>
      <c r="BR14" s="263">
        <v>0</v>
      </c>
      <c r="BS14" s="263">
        <f t="shared" si="1"/>
        <v>0.6529980553657394</v>
      </c>
      <c r="BT14" s="263" t="s">
        <v>897</v>
      </c>
      <c r="BU14" s="263" t="s">
        <v>897</v>
      </c>
      <c r="BV14" s="263" t="s">
        <v>985</v>
      </c>
      <c r="BW14" s="263">
        <v>1380</v>
      </c>
    </row>
    <row r="15" spans="2:90" s="10" customFormat="1" x14ac:dyDescent="0.3">
      <c r="B15" s="268" t="s">
        <v>977</v>
      </c>
      <c r="C15" s="262" t="s">
        <v>972</v>
      </c>
      <c r="D15" s="263" t="s">
        <v>80</v>
      </c>
      <c r="E15" s="95" t="s">
        <v>983</v>
      </c>
      <c r="F15" s="263"/>
      <c r="G15" s="263">
        <v>0.39686142772106969</v>
      </c>
      <c r="H15" s="263">
        <v>0.10817591658300001</v>
      </c>
      <c r="I15" s="263">
        <v>0</v>
      </c>
      <c r="J15" s="263">
        <v>1.9648230723000003E-2</v>
      </c>
      <c r="K15" s="263">
        <v>0</v>
      </c>
      <c r="L15" s="263">
        <v>0</v>
      </c>
      <c r="M15" s="263">
        <v>1.7728062720524999E-3</v>
      </c>
      <c r="N15" s="263">
        <v>0</v>
      </c>
      <c r="O15" s="263">
        <v>0.13228714257368993</v>
      </c>
      <c r="P15" s="263">
        <v>4.956712750575E-2</v>
      </c>
      <c r="Q15" s="263">
        <v>0</v>
      </c>
      <c r="R15" s="263">
        <v>1.8219268488600004E-2</v>
      </c>
      <c r="S15" s="263">
        <v>1.1163767456250001E-2</v>
      </c>
      <c r="T15" s="263">
        <v>8.2165328478000007E-3</v>
      </c>
      <c r="U15" s="263">
        <v>8.2165328478000007E-3</v>
      </c>
      <c r="V15" s="263">
        <v>8.2165328478000007E-3</v>
      </c>
      <c r="W15" s="263">
        <v>8.2165328478000007E-3</v>
      </c>
      <c r="X15" s="263">
        <v>0</v>
      </c>
      <c r="Y15" s="263">
        <v>0</v>
      </c>
      <c r="Z15" s="263">
        <v>0</v>
      </c>
      <c r="AA15" s="263">
        <v>0</v>
      </c>
      <c r="AB15" s="263">
        <v>0</v>
      </c>
      <c r="AC15" s="263">
        <v>0</v>
      </c>
      <c r="AD15" s="263">
        <v>0</v>
      </c>
      <c r="AE15" s="263">
        <v>0</v>
      </c>
      <c r="AF15" s="263">
        <v>0</v>
      </c>
      <c r="AG15" s="263">
        <f t="shared" ref="AG15:AG23" si="2">SUM(I15:AE15)</f>
        <v>0.26552447441054244</v>
      </c>
      <c r="AH15" s="264" t="s">
        <v>961</v>
      </c>
      <c r="AI15" s="263" t="s">
        <v>984</v>
      </c>
      <c r="AJ15" s="265"/>
      <c r="AK15" s="266" t="s">
        <v>951</v>
      </c>
      <c r="AL15" s="266"/>
      <c r="AM15" s="266"/>
      <c r="AN15" s="267"/>
      <c r="AO15" s="266" t="s">
        <v>951</v>
      </c>
      <c r="AP15" s="266"/>
      <c r="AQ15" s="266"/>
      <c r="AR15" s="267"/>
      <c r="AS15" s="263">
        <v>0.39686142772106969</v>
      </c>
      <c r="AT15" s="263">
        <v>0.10817591658300001</v>
      </c>
      <c r="AU15" s="263">
        <v>0</v>
      </c>
      <c r="AV15" s="263">
        <v>1.9648230723000003E-2</v>
      </c>
      <c r="AW15" s="263">
        <v>0</v>
      </c>
      <c r="AX15" s="263">
        <v>0</v>
      </c>
      <c r="AY15" s="263">
        <v>1.7728062720524999E-3</v>
      </c>
      <c r="AZ15" s="263">
        <v>0</v>
      </c>
      <c r="BA15" s="263">
        <v>0.13228714257368993</v>
      </c>
      <c r="BB15" s="263">
        <v>4.956712750575E-2</v>
      </c>
      <c r="BC15" s="263">
        <v>0</v>
      </c>
      <c r="BD15" s="263">
        <v>1.8219268488600004E-2</v>
      </c>
      <c r="BE15" s="263">
        <v>1.1163767456250001E-2</v>
      </c>
      <c r="BF15" s="263">
        <v>8.2165328478000007E-3</v>
      </c>
      <c r="BG15" s="263">
        <v>8.2165328478000007E-3</v>
      </c>
      <c r="BH15" s="263">
        <v>8.2165328478000007E-3</v>
      </c>
      <c r="BI15" s="263">
        <v>8.2165328478000007E-3</v>
      </c>
      <c r="BJ15" s="263">
        <v>0</v>
      </c>
      <c r="BK15" s="263">
        <v>0</v>
      </c>
      <c r="BL15" s="263">
        <v>0</v>
      </c>
      <c r="BM15" s="263">
        <v>0</v>
      </c>
      <c r="BN15" s="263">
        <v>0</v>
      </c>
      <c r="BO15" s="263">
        <v>0</v>
      </c>
      <c r="BP15" s="263">
        <v>0</v>
      </c>
      <c r="BQ15" s="263">
        <v>0</v>
      </c>
      <c r="BR15" s="263">
        <v>0</v>
      </c>
      <c r="BS15" s="263">
        <f t="shared" si="1"/>
        <v>0.26552447441054244</v>
      </c>
      <c r="BT15" s="263" t="s">
        <v>897</v>
      </c>
      <c r="BU15" s="263" t="s">
        <v>897</v>
      </c>
      <c r="BV15" s="263" t="s">
        <v>985</v>
      </c>
      <c r="BW15" s="263">
        <v>1380</v>
      </c>
    </row>
    <row r="16" spans="2:90" s="10" customFormat="1" x14ac:dyDescent="0.3">
      <c r="B16" s="261" t="s">
        <v>978</v>
      </c>
      <c r="C16" s="262" t="s">
        <v>972</v>
      </c>
      <c r="D16" s="263" t="s">
        <v>80</v>
      </c>
      <c r="E16" s="95" t="s">
        <v>983</v>
      </c>
      <c r="F16" s="263"/>
      <c r="G16" s="263">
        <v>0.39808218876077517</v>
      </c>
      <c r="H16" s="263">
        <v>0.10850866986960001</v>
      </c>
      <c r="I16" s="263">
        <v>0</v>
      </c>
      <c r="J16" s="263">
        <v>1.9708669437600006E-2</v>
      </c>
      <c r="K16" s="263">
        <v>0</v>
      </c>
      <c r="L16" s="263">
        <v>0</v>
      </c>
      <c r="M16" s="263">
        <v>1.778259492438E-3</v>
      </c>
      <c r="N16" s="263">
        <v>0</v>
      </c>
      <c r="O16" s="263">
        <v>0.5307762516810336</v>
      </c>
      <c r="P16" s="263">
        <v>4.9719597899399996E-2</v>
      </c>
      <c r="Q16" s="263">
        <v>0</v>
      </c>
      <c r="R16" s="263">
        <v>1.8275311660319999E-2</v>
      </c>
      <c r="S16" s="263">
        <v>1.1198107635000003E-2</v>
      </c>
      <c r="T16" s="263">
        <v>8.2418072193599992E-3</v>
      </c>
      <c r="U16" s="263">
        <v>8.2418072193599992E-3</v>
      </c>
      <c r="V16" s="263">
        <v>8.2418072193599992E-3</v>
      </c>
      <c r="W16" s="263">
        <v>8.2418072193599992E-3</v>
      </c>
      <c r="X16" s="263">
        <v>0</v>
      </c>
      <c r="Y16" s="263">
        <v>0</v>
      </c>
      <c r="Z16" s="263">
        <v>0</v>
      </c>
      <c r="AA16" s="263">
        <v>0</v>
      </c>
      <c r="AB16" s="263">
        <v>0</v>
      </c>
      <c r="AC16" s="263">
        <v>0</v>
      </c>
      <c r="AD16" s="263">
        <v>0</v>
      </c>
      <c r="AE16" s="263">
        <v>0</v>
      </c>
      <c r="AF16" s="263">
        <v>0</v>
      </c>
      <c r="AG16" s="263">
        <f t="shared" si="2"/>
        <v>0.6644234266832314</v>
      </c>
      <c r="AH16" s="264" t="s">
        <v>961</v>
      </c>
      <c r="AI16" s="263" t="s">
        <v>984</v>
      </c>
      <c r="AJ16" s="265"/>
      <c r="AK16" s="266" t="s">
        <v>951</v>
      </c>
      <c r="AL16" s="266"/>
      <c r="AM16" s="266"/>
      <c r="AN16" s="267"/>
      <c r="AO16" s="266" t="s">
        <v>951</v>
      </c>
      <c r="AP16" s="266"/>
      <c r="AQ16" s="266"/>
      <c r="AR16" s="267"/>
      <c r="AS16" s="263">
        <v>0.39808218876077517</v>
      </c>
      <c r="AT16" s="263">
        <v>0.10850866986960001</v>
      </c>
      <c r="AU16" s="263">
        <v>0</v>
      </c>
      <c r="AV16" s="263">
        <v>1.9708669437600006E-2</v>
      </c>
      <c r="AW16" s="263">
        <v>0</v>
      </c>
      <c r="AX16" s="263">
        <v>0</v>
      </c>
      <c r="AY16" s="263">
        <v>1.778259492438E-3</v>
      </c>
      <c r="AZ16" s="263">
        <v>0</v>
      </c>
      <c r="BA16" s="263">
        <v>0.5307762516810336</v>
      </c>
      <c r="BB16" s="263">
        <v>4.9719597899399996E-2</v>
      </c>
      <c r="BC16" s="263">
        <v>0</v>
      </c>
      <c r="BD16" s="263">
        <v>1.8275311660319999E-2</v>
      </c>
      <c r="BE16" s="263">
        <v>1.1198107635000003E-2</v>
      </c>
      <c r="BF16" s="263">
        <v>8.2418072193599992E-3</v>
      </c>
      <c r="BG16" s="263">
        <v>8.2418072193599992E-3</v>
      </c>
      <c r="BH16" s="263">
        <v>8.2418072193599992E-3</v>
      </c>
      <c r="BI16" s="263">
        <v>8.2418072193599992E-3</v>
      </c>
      <c r="BJ16" s="263">
        <v>0</v>
      </c>
      <c r="BK16" s="263">
        <v>0</v>
      </c>
      <c r="BL16" s="263">
        <v>0</v>
      </c>
      <c r="BM16" s="263">
        <v>0</v>
      </c>
      <c r="BN16" s="263">
        <v>0</v>
      </c>
      <c r="BO16" s="263">
        <v>0</v>
      </c>
      <c r="BP16" s="263">
        <v>0</v>
      </c>
      <c r="BQ16" s="263">
        <v>0</v>
      </c>
      <c r="BR16" s="263">
        <v>0</v>
      </c>
      <c r="BS16" s="263">
        <f t="shared" si="1"/>
        <v>0.6644234266832314</v>
      </c>
      <c r="BT16" s="263" t="s">
        <v>897</v>
      </c>
      <c r="BU16" s="263" t="s">
        <v>897</v>
      </c>
      <c r="BV16" s="263" t="s">
        <v>985</v>
      </c>
      <c r="BW16" s="263">
        <v>1380</v>
      </c>
    </row>
    <row r="17" spans="2:75" s="10" customFormat="1" x14ac:dyDescent="0.3">
      <c r="B17" s="261" t="s">
        <v>979</v>
      </c>
      <c r="C17" s="262" t="s">
        <v>972</v>
      </c>
      <c r="D17" s="263" t="s">
        <v>80</v>
      </c>
      <c r="E17" s="95" t="s">
        <v>983</v>
      </c>
      <c r="F17" s="263"/>
      <c r="G17" s="263">
        <v>0.26210233911682362</v>
      </c>
      <c r="H17" s="263">
        <v>0.107165217348</v>
      </c>
      <c r="I17" s="263">
        <v>0</v>
      </c>
      <c r="J17" s="263">
        <v>1.9464655188000005E-2</v>
      </c>
      <c r="K17" s="263">
        <v>0</v>
      </c>
      <c r="L17" s="263">
        <v>0</v>
      </c>
      <c r="M17" s="263">
        <v>1.75624275219E-3</v>
      </c>
      <c r="N17" s="263">
        <v>0</v>
      </c>
      <c r="O17" s="263">
        <v>0.39315350867523535</v>
      </c>
      <c r="P17" s="263">
        <v>4.910401649699999E-2</v>
      </c>
      <c r="Q17" s="263">
        <v>0</v>
      </c>
      <c r="R17" s="263">
        <v>1.80490439016E-2</v>
      </c>
      <c r="S17" s="263">
        <v>1.1059463175000003E-2</v>
      </c>
      <c r="T17" s="263">
        <v>8.1397648967999996E-3</v>
      </c>
      <c r="U17" s="263">
        <v>8.1397648967999996E-3</v>
      </c>
      <c r="V17" s="263">
        <v>8.1397648967999996E-3</v>
      </c>
      <c r="W17" s="263">
        <v>8.1397648967999996E-3</v>
      </c>
      <c r="X17" s="263">
        <v>0</v>
      </c>
      <c r="Y17" s="263">
        <v>0</v>
      </c>
      <c r="Z17" s="263">
        <v>0</v>
      </c>
      <c r="AA17" s="263">
        <v>0</v>
      </c>
      <c r="AB17" s="263">
        <v>0</v>
      </c>
      <c r="AC17" s="263">
        <v>0</v>
      </c>
      <c r="AD17" s="263">
        <v>0</v>
      </c>
      <c r="AE17" s="263">
        <v>0</v>
      </c>
      <c r="AF17" s="263">
        <v>0</v>
      </c>
      <c r="AG17" s="263">
        <f t="shared" si="2"/>
        <v>0.5251459897762254</v>
      </c>
      <c r="AH17" s="264" t="s">
        <v>961</v>
      </c>
      <c r="AI17" s="263" t="s">
        <v>984</v>
      </c>
      <c r="AJ17" s="265"/>
      <c r="AK17" s="266" t="s">
        <v>951</v>
      </c>
      <c r="AL17" s="266"/>
      <c r="AM17" s="266"/>
      <c r="AN17" s="267"/>
      <c r="AO17" s="266" t="s">
        <v>951</v>
      </c>
      <c r="AP17" s="266"/>
      <c r="AQ17" s="266"/>
      <c r="AR17" s="267"/>
      <c r="AS17" s="263">
        <v>0.26210233911682362</v>
      </c>
      <c r="AT17" s="263">
        <v>0.107165217348</v>
      </c>
      <c r="AU17" s="263">
        <v>0</v>
      </c>
      <c r="AV17" s="263">
        <v>1.9464655188000005E-2</v>
      </c>
      <c r="AW17" s="263">
        <v>0</v>
      </c>
      <c r="AX17" s="263">
        <v>0</v>
      </c>
      <c r="AY17" s="263">
        <v>1.75624275219E-3</v>
      </c>
      <c r="AZ17" s="263">
        <v>0</v>
      </c>
      <c r="BA17" s="263">
        <v>0.39315350867523535</v>
      </c>
      <c r="BB17" s="263">
        <v>4.910401649699999E-2</v>
      </c>
      <c r="BC17" s="263">
        <v>0</v>
      </c>
      <c r="BD17" s="263">
        <v>1.80490439016E-2</v>
      </c>
      <c r="BE17" s="263">
        <v>1.1059463175000003E-2</v>
      </c>
      <c r="BF17" s="263">
        <v>8.1397648967999996E-3</v>
      </c>
      <c r="BG17" s="263">
        <v>8.1397648967999996E-3</v>
      </c>
      <c r="BH17" s="263">
        <v>8.1397648967999996E-3</v>
      </c>
      <c r="BI17" s="263">
        <v>8.1397648967999996E-3</v>
      </c>
      <c r="BJ17" s="263">
        <v>0</v>
      </c>
      <c r="BK17" s="263">
        <v>0</v>
      </c>
      <c r="BL17" s="263">
        <v>0</v>
      </c>
      <c r="BM17" s="263">
        <v>0</v>
      </c>
      <c r="BN17" s="263">
        <v>0</v>
      </c>
      <c r="BO17" s="263">
        <v>0</v>
      </c>
      <c r="BP17" s="263">
        <v>0</v>
      </c>
      <c r="BQ17" s="263">
        <v>0</v>
      </c>
      <c r="BR17" s="263">
        <v>0</v>
      </c>
      <c r="BS17" s="263">
        <f t="shared" si="1"/>
        <v>0.5251459897762254</v>
      </c>
      <c r="BT17" s="263" t="s">
        <v>897</v>
      </c>
      <c r="BU17" s="263" t="s">
        <v>897</v>
      </c>
      <c r="BV17" s="263" t="s">
        <v>985</v>
      </c>
      <c r="BW17" s="263">
        <v>1380</v>
      </c>
    </row>
    <row r="18" spans="2:75" s="10" customFormat="1" x14ac:dyDescent="0.3">
      <c r="B18" s="261" t="s">
        <v>980</v>
      </c>
      <c r="C18" s="262" t="s">
        <v>972</v>
      </c>
      <c r="D18" s="263" t="s">
        <v>80</v>
      </c>
      <c r="E18" s="95" t="s">
        <v>983</v>
      </c>
      <c r="F18" s="263"/>
      <c r="G18" s="263">
        <v>0.26508388632906366</v>
      </c>
      <c r="H18" s="263">
        <v>0.10838427611760001</v>
      </c>
      <c r="I18" s="263">
        <v>0</v>
      </c>
      <c r="J18" s="263">
        <v>1.9686075525600005E-2</v>
      </c>
      <c r="K18" s="263">
        <v>0</v>
      </c>
      <c r="L18" s="263">
        <v>0</v>
      </c>
      <c r="M18" s="263">
        <v>1.776220905378E-3</v>
      </c>
      <c r="N18" s="263">
        <v>0</v>
      </c>
      <c r="O18" s="263">
        <v>0.39762582949359548</v>
      </c>
      <c r="P18" s="263">
        <v>4.9662599621399996E-2</v>
      </c>
      <c r="Q18" s="263">
        <v>0</v>
      </c>
      <c r="R18" s="263">
        <v>1.8254360941920001E-2</v>
      </c>
      <c r="S18" s="263">
        <v>1.1185270185000002E-2</v>
      </c>
      <c r="T18" s="263">
        <v>8.2323588561599992E-3</v>
      </c>
      <c r="U18" s="263">
        <v>8.2323588561599992E-3</v>
      </c>
      <c r="V18" s="263">
        <v>8.2323588561599992E-3</v>
      </c>
      <c r="W18" s="263">
        <v>8.2323588561599992E-3</v>
      </c>
      <c r="X18" s="263">
        <v>0</v>
      </c>
      <c r="Y18" s="263">
        <v>0</v>
      </c>
      <c r="Z18" s="263">
        <v>0</v>
      </c>
      <c r="AA18" s="263">
        <v>0</v>
      </c>
      <c r="AB18" s="263">
        <v>0</v>
      </c>
      <c r="AC18" s="263">
        <v>0</v>
      </c>
      <c r="AD18" s="263">
        <v>0</v>
      </c>
      <c r="AE18" s="263">
        <v>0</v>
      </c>
      <c r="AF18" s="263">
        <v>0</v>
      </c>
      <c r="AG18" s="263">
        <f t="shared" si="2"/>
        <v>0.53111979209753357</v>
      </c>
      <c r="AH18" s="264" t="s">
        <v>961</v>
      </c>
      <c r="AI18" s="263" t="s">
        <v>984</v>
      </c>
      <c r="AJ18" s="265"/>
      <c r="AK18" s="266" t="s">
        <v>951</v>
      </c>
      <c r="AL18" s="266"/>
      <c r="AM18" s="266"/>
      <c r="AN18" s="267"/>
      <c r="AO18" s="266" t="s">
        <v>951</v>
      </c>
      <c r="AP18" s="266"/>
      <c r="AQ18" s="266"/>
      <c r="AR18" s="267"/>
      <c r="AS18" s="263">
        <v>0.26508388632906366</v>
      </c>
      <c r="AT18" s="263">
        <v>0.10838427611760001</v>
      </c>
      <c r="AU18" s="263">
        <v>0</v>
      </c>
      <c r="AV18" s="263">
        <v>1.9686075525600005E-2</v>
      </c>
      <c r="AW18" s="263">
        <v>0</v>
      </c>
      <c r="AX18" s="263">
        <v>0</v>
      </c>
      <c r="AY18" s="263">
        <v>1.776220905378E-3</v>
      </c>
      <c r="AZ18" s="263">
        <v>0</v>
      </c>
      <c r="BA18" s="263">
        <v>0.39762582949359548</v>
      </c>
      <c r="BB18" s="263">
        <v>4.9662599621399996E-2</v>
      </c>
      <c r="BC18" s="263">
        <v>0</v>
      </c>
      <c r="BD18" s="263">
        <v>1.8254360941920001E-2</v>
      </c>
      <c r="BE18" s="263">
        <v>1.1185270185000002E-2</v>
      </c>
      <c r="BF18" s="263">
        <v>8.2323588561599992E-3</v>
      </c>
      <c r="BG18" s="263">
        <v>8.2323588561599992E-3</v>
      </c>
      <c r="BH18" s="263">
        <v>8.2323588561599992E-3</v>
      </c>
      <c r="BI18" s="263">
        <v>8.2323588561599992E-3</v>
      </c>
      <c r="BJ18" s="263">
        <v>0</v>
      </c>
      <c r="BK18" s="263">
        <v>0</v>
      </c>
      <c r="BL18" s="263">
        <v>0</v>
      </c>
      <c r="BM18" s="263">
        <v>0</v>
      </c>
      <c r="BN18" s="263">
        <v>0</v>
      </c>
      <c r="BO18" s="263">
        <v>0</v>
      </c>
      <c r="BP18" s="263">
        <v>0</v>
      </c>
      <c r="BQ18" s="263">
        <v>0</v>
      </c>
      <c r="BR18" s="263">
        <v>0</v>
      </c>
      <c r="BS18" s="263">
        <f t="shared" si="1"/>
        <v>0.53111979209753357</v>
      </c>
      <c r="BT18" s="263" t="s">
        <v>897</v>
      </c>
      <c r="BU18" s="263" t="s">
        <v>897</v>
      </c>
      <c r="BV18" s="263" t="s">
        <v>985</v>
      </c>
      <c r="BW18" s="263">
        <v>1380</v>
      </c>
    </row>
    <row r="19" spans="2:75" s="10" customFormat="1" x14ac:dyDescent="0.3">
      <c r="B19" s="261" t="s">
        <v>981</v>
      </c>
      <c r="C19" s="262" t="s">
        <v>972</v>
      </c>
      <c r="D19" s="263" t="s">
        <v>80</v>
      </c>
      <c r="E19" s="95" t="s">
        <v>983</v>
      </c>
      <c r="F19" s="263"/>
      <c r="G19" s="263">
        <v>0.39653056725236452</v>
      </c>
      <c r="H19" s="263">
        <v>0.10808573111280001</v>
      </c>
      <c r="I19" s="263">
        <v>0</v>
      </c>
      <c r="J19" s="263">
        <v>1.9631850136800005E-2</v>
      </c>
      <c r="K19" s="263">
        <v>0</v>
      </c>
      <c r="L19" s="263">
        <v>0</v>
      </c>
      <c r="M19" s="263">
        <v>1.7713282964340001E-3</v>
      </c>
      <c r="N19" s="263">
        <v>0</v>
      </c>
      <c r="O19" s="263">
        <v>0.52870742300315265</v>
      </c>
      <c r="P19" s="263">
        <v>4.9525803754200008E-2</v>
      </c>
      <c r="Q19" s="263">
        <v>0</v>
      </c>
      <c r="R19" s="263">
        <v>1.8204079217760002E-2</v>
      </c>
      <c r="S19" s="263">
        <v>1.1154460305000002E-2</v>
      </c>
      <c r="T19" s="263">
        <v>8.2096827844800012E-3</v>
      </c>
      <c r="U19" s="263">
        <v>8.2096827844800012E-3</v>
      </c>
      <c r="V19" s="263">
        <v>8.2096827844800012E-3</v>
      </c>
      <c r="W19" s="263">
        <v>8.2096827844800012E-3</v>
      </c>
      <c r="X19" s="263">
        <v>0</v>
      </c>
      <c r="Y19" s="263">
        <v>0</v>
      </c>
      <c r="Z19" s="263">
        <v>0</v>
      </c>
      <c r="AA19" s="263">
        <v>0</v>
      </c>
      <c r="AB19" s="263">
        <v>0</v>
      </c>
      <c r="AC19" s="263">
        <v>0</v>
      </c>
      <c r="AD19" s="263">
        <v>0</v>
      </c>
      <c r="AE19" s="263">
        <v>0</v>
      </c>
      <c r="AF19" s="263">
        <v>0</v>
      </c>
      <c r="AG19" s="263">
        <f t="shared" si="2"/>
        <v>0.66183367585126662</v>
      </c>
      <c r="AH19" s="264" t="s">
        <v>961</v>
      </c>
      <c r="AI19" s="263" t="s">
        <v>984</v>
      </c>
      <c r="AJ19" s="265"/>
      <c r="AK19" s="266" t="s">
        <v>951</v>
      </c>
      <c r="AL19" s="266"/>
      <c r="AM19" s="266"/>
      <c r="AN19" s="267"/>
      <c r="AO19" s="266" t="s">
        <v>951</v>
      </c>
      <c r="AP19" s="266"/>
      <c r="AQ19" s="266"/>
      <c r="AR19" s="267"/>
      <c r="AS19" s="263">
        <v>0.39653056725236452</v>
      </c>
      <c r="AT19" s="263">
        <v>0.10808573111280001</v>
      </c>
      <c r="AU19" s="263">
        <v>0</v>
      </c>
      <c r="AV19" s="263">
        <v>1.9631850136800005E-2</v>
      </c>
      <c r="AW19" s="263">
        <v>0</v>
      </c>
      <c r="AX19" s="263">
        <v>0</v>
      </c>
      <c r="AY19" s="263">
        <v>1.7713282964340001E-3</v>
      </c>
      <c r="AZ19" s="263">
        <v>0</v>
      </c>
      <c r="BA19" s="263">
        <v>0.52870742300315265</v>
      </c>
      <c r="BB19" s="263">
        <v>4.9525803754200008E-2</v>
      </c>
      <c r="BC19" s="263">
        <v>0</v>
      </c>
      <c r="BD19" s="263">
        <v>1.8204079217760002E-2</v>
      </c>
      <c r="BE19" s="263">
        <v>1.1154460305000002E-2</v>
      </c>
      <c r="BF19" s="263">
        <v>8.2096827844800012E-3</v>
      </c>
      <c r="BG19" s="263">
        <v>8.2096827844800012E-3</v>
      </c>
      <c r="BH19" s="263">
        <v>8.2096827844800012E-3</v>
      </c>
      <c r="BI19" s="263">
        <v>8.2096827844800012E-3</v>
      </c>
      <c r="BJ19" s="263">
        <v>0</v>
      </c>
      <c r="BK19" s="263">
        <v>0</v>
      </c>
      <c r="BL19" s="263">
        <v>0</v>
      </c>
      <c r="BM19" s="263">
        <v>0</v>
      </c>
      <c r="BN19" s="263">
        <v>0</v>
      </c>
      <c r="BO19" s="263">
        <v>0</v>
      </c>
      <c r="BP19" s="263">
        <v>0</v>
      </c>
      <c r="BQ19" s="263">
        <v>0</v>
      </c>
      <c r="BR19" s="263">
        <v>0</v>
      </c>
      <c r="BS19" s="263">
        <f t="shared" si="1"/>
        <v>0.66183367585126662</v>
      </c>
      <c r="BT19" s="263" t="s">
        <v>897</v>
      </c>
      <c r="BU19" s="263" t="s">
        <v>897</v>
      </c>
      <c r="BV19" s="263" t="s">
        <v>985</v>
      </c>
      <c r="BW19" s="263">
        <v>1380</v>
      </c>
    </row>
    <row r="20" spans="2:75" s="10" customFormat="1" x14ac:dyDescent="0.3">
      <c r="B20" s="261" t="s">
        <v>982</v>
      </c>
      <c r="C20" s="262" t="s">
        <v>972</v>
      </c>
      <c r="D20" s="263" t="s">
        <v>80</v>
      </c>
      <c r="E20" s="95" t="s">
        <v>983</v>
      </c>
      <c r="F20" s="263"/>
      <c r="G20" s="263">
        <v>0.39431722480654335</v>
      </c>
      <c r="H20" s="263">
        <v>0.10748242141560001</v>
      </c>
      <c r="I20" s="263">
        <v>0</v>
      </c>
      <c r="J20" s="263">
        <v>1.9522269663600003E-2</v>
      </c>
      <c r="K20" s="263">
        <v>0</v>
      </c>
      <c r="L20" s="263">
        <v>0</v>
      </c>
      <c r="M20" s="263">
        <v>1.7614411491930003E-3</v>
      </c>
      <c r="N20" s="263">
        <v>0</v>
      </c>
      <c r="O20" s="263">
        <v>0.26287814987102892</v>
      </c>
      <c r="P20" s="263">
        <v>4.9249362105899995E-2</v>
      </c>
      <c r="Q20" s="263">
        <v>0</v>
      </c>
      <c r="R20" s="263">
        <v>1.8102468233519999E-2</v>
      </c>
      <c r="S20" s="263">
        <v>1.1092198672500001E-2</v>
      </c>
      <c r="T20" s="263">
        <v>8.163858222959999E-3</v>
      </c>
      <c r="U20" s="263">
        <v>8.163858222959999E-3</v>
      </c>
      <c r="V20" s="263">
        <v>8.163858222959999E-3</v>
      </c>
      <c r="W20" s="263">
        <v>8.163858222959999E-3</v>
      </c>
      <c r="X20" s="263">
        <v>0</v>
      </c>
      <c r="Y20" s="263">
        <v>0</v>
      </c>
      <c r="Z20" s="263">
        <v>0</v>
      </c>
      <c r="AA20" s="263">
        <v>0</v>
      </c>
      <c r="AB20" s="263">
        <v>0</v>
      </c>
      <c r="AC20" s="263">
        <v>0</v>
      </c>
      <c r="AD20" s="263">
        <v>0</v>
      </c>
      <c r="AE20" s="263">
        <v>0</v>
      </c>
      <c r="AF20" s="263">
        <v>0</v>
      </c>
      <c r="AG20" s="263">
        <f t="shared" si="2"/>
        <v>0.39526132258758195</v>
      </c>
      <c r="AH20" s="264" t="s">
        <v>961</v>
      </c>
      <c r="AI20" s="263" t="s">
        <v>984</v>
      </c>
      <c r="AJ20" s="265"/>
      <c r="AK20" s="266" t="s">
        <v>951</v>
      </c>
      <c r="AL20" s="266"/>
      <c r="AM20" s="266"/>
      <c r="AN20" s="267"/>
      <c r="AO20" s="266" t="s">
        <v>951</v>
      </c>
      <c r="AP20" s="266"/>
      <c r="AQ20" s="266"/>
      <c r="AR20" s="267"/>
      <c r="AS20" s="263">
        <v>0.39431722480654335</v>
      </c>
      <c r="AT20" s="263">
        <v>0.10748242141560001</v>
      </c>
      <c r="AU20" s="263">
        <v>0</v>
      </c>
      <c r="AV20" s="263">
        <v>1.9522269663600003E-2</v>
      </c>
      <c r="AW20" s="263">
        <v>0</v>
      </c>
      <c r="AX20" s="263">
        <v>0</v>
      </c>
      <c r="AY20" s="263">
        <v>1.7614411491930003E-3</v>
      </c>
      <c r="AZ20" s="263">
        <v>0</v>
      </c>
      <c r="BA20" s="263">
        <v>0.26287814987102892</v>
      </c>
      <c r="BB20" s="263">
        <v>4.9249362105899995E-2</v>
      </c>
      <c r="BC20" s="263">
        <v>0</v>
      </c>
      <c r="BD20" s="263">
        <v>1.8102468233519999E-2</v>
      </c>
      <c r="BE20" s="263">
        <v>1.1092198672500001E-2</v>
      </c>
      <c r="BF20" s="263">
        <v>8.163858222959999E-3</v>
      </c>
      <c r="BG20" s="263">
        <v>8.163858222959999E-3</v>
      </c>
      <c r="BH20" s="263">
        <v>8.163858222959999E-3</v>
      </c>
      <c r="BI20" s="263">
        <v>8.163858222959999E-3</v>
      </c>
      <c r="BJ20" s="263">
        <v>0</v>
      </c>
      <c r="BK20" s="263">
        <v>0</v>
      </c>
      <c r="BL20" s="263">
        <v>0</v>
      </c>
      <c r="BM20" s="263">
        <v>0</v>
      </c>
      <c r="BN20" s="263">
        <v>0</v>
      </c>
      <c r="BO20" s="263">
        <v>0</v>
      </c>
      <c r="BP20" s="263">
        <v>0</v>
      </c>
      <c r="BQ20" s="263">
        <v>0</v>
      </c>
      <c r="BR20" s="263">
        <v>0</v>
      </c>
      <c r="BS20" s="263">
        <f t="shared" si="1"/>
        <v>0.39526132258758195</v>
      </c>
      <c r="BT20" s="263" t="s">
        <v>897</v>
      </c>
      <c r="BU20" s="263" t="s">
        <v>897</v>
      </c>
      <c r="BV20" s="263" t="s">
        <v>985</v>
      </c>
      <c r="BW20" s="263">
        <v>1380</v>
      </c>
    </row>
    <row r="21" spans="2:75" s="10" customFormat="1" x14ac:dyDescent="0.3">
      <c r="B21" s="261" t="s">
        <v>993</v>
      </c>
      <c r="C21" s="262" t="s">
        <v>972</v>
      </c>
      <c r="D21" s="263"/>
      <c r="E21" s="95" t="s">
        <v>983</v>
      </c>
      <c r="F21" s="263"/>
      <c r="G21" s="263">
        <v>0.26318238938248201</v>
      </c>
      <c r="H21" s="263">
        <v>0.10760681516760003</v>
      </c>
      <c r="I21" s="263">
        <v>0</v>
      </c>
      <c r="J21" s="263">
        <v>1.9544863575600008E-2</v>
      </c>
      <c r="K21" s="263">
        <v>0</v>
      </c>
      <c r="L21" s="263">
        <v>0</v>
      </c>
      <c r="M21" s="263">
        <v>1.7634797362530001E-3</v>
      </c>
      <c r="N21" s="263">
        <v>0</v>
      </c>
      <c r="O21" s="263">
        <v>0.52636477876496401</v>
      </c>
      <c r="P21" s="263">
        <v>4.9306360383899996E-2</v>
      </c>
      <c r="Q21" s="263">
        <v>0</v>
      </c>
      <c r="R21" s="263">
        <v>1.8123418951920003E-2</v>
      </c>
      <c r="S21" s="263">
        <v>1.1105036122500002E-2</v>
      </c>
      <c r="T21" s="263">
        <v>8.173306586159999E-3</v>
      </c>
      <c r="U21" s="263">
        <v>8.173306586159999E-3</v>
      </c>
      <c r="V21" s="263">
        <v>8.173306586159999E-3</v>
      </c>
      <c r="W21" s="263">
        <v>8.173306586159999E-3</v>
      </c>
      <c r="X21" s="263">
        <v>0</v>
      </c>
      <c r="Y21" s="263">
        <v>0</v>
      </c>
      <c r="Z21" s="263">
        <v>0</v>
      </c>
      <c r="AA21" s="263">
        <v>0</v>
      </c>
      <c r="AB21" s="263">
        <v>0</v>
      </c>
      <c r="AC21" s="263">
        <v>0</v>
      </c>
      <c r="AD21" s="263">
        <v>0</v>
      </c>
      <c r="AE21" s="263">
        <v>0</v>
      </c>
      <c r="AF21" s="263">
        <v>0</v>
      </c>
      <c r="AG21" s="263">
        <f t="shared" si="2"/>
        <v>0.65890116387977715</v>
      </c>
      <c r="AH21" s="264" t="s">
        <v>961</v>
      </c>
      <c r="AI21" s="263" t="s">
        <v>984</v>
      </c>
      <c r="AJ21" s="265"/>
      <c r="AK21" s="266" t="s">
        <v>951</v>
      </c>
      <c r="AL21" s="266"/>
      <c r="AM21" s="266"/>
      <c r="AN21" s="267"/>
      <c r="AO21" s="266" t="s">
        <v>951</v>
      </c>
      <c r="AP21" s="266"/>
      <c r="AQ21" s="266"/>
      <c r="AR21" s="267"/>
      <c r="AS21" s="263">
        <v>0.26318238938248201</v>
      </c>
      <c r="AT21" s="263">
        <v>0.10760681516760003</v>
      </c>
      <c r="AU21" s="263">
        <v>0</v>
      </c>
      <c r="AV21" s="263">
        <v>1.9544863575600008E-2</v>
      </c>
      <c r="AW21" s="263">
        <v>0</v>
      </c>
      <c r="AX21" s="263">
        <v>0</v>
      </c>
      <c r="AY21" s="263">
        <v>1.7634797362530001E-3</v>
      </c>
      <c r="AZ21" s="263">
        <v>0</v>
      </c>
      <c r="BA21" s="263">
        <v>0.52636477876496401</v>
      </c>
      <c r="BB21" s="263">
        <v>4.9306360383899996E-2</v>
      </c>
      <c r="BC21" s="263">
        <v>0</v>
      </c>
      <c r="BD21" s="263">
        <v>1.8123418951920003E-2</v>
      </c>
      <c r="BE21" s="263">
        <v>1.1105036122500002E-2</v>
      </c>
      <c r="BF21" s="263">
        <v>8.173306586159999E-3</v>
      </c>
      <c r="BG21" s="263">
        <v>8.173306586159999E-3</v>
      </c>
      <c r="BH21" s="263">
        <v>8.173306586159999E-3</v>
      </c>
      <c r="BI21" s="263">
        <v>8.173306586159999E-3</v>
      </c>
      <c r="BJ21" s="263">
        <v>0</v>
      </c>
      <c r="BK21" s="263">
        <v>0</v>
      </c>
      <c r="BL21" s="263">
        <v>0</v>
      </c>
      <c r="BM21" s="263">
        <v>0</v>
      </c>
      <c r="BN21" s="263">
        <v>0</v>
      </c>
      <c r="BO21" s="263">
        <v>0</v>
      </c>
      <c r="BP21" s="263">
        <v>0</v>
      </c>
      <c r="BQ21" s="263">
        <v>0</v>
      </c>
      <c r="BR21" s="263">
        <v>0</v>
      </c>
      <c r="BS21" s="263">
        <f t="shared" si="1"/>
        <v>0.65890116387977715</v>
      </c>
      <c r="BT21" s="263" t="s">
        <v>897</v>
      </c>
      <c r="BU21" s="263" t="s">
        <v>897</v>
      </c>
      <c r="BV21" s="263" t="s">
        <v>985</v>
      </c>
      <c r="BW21" s="263">
        <v>1380</v>
      </c>
    </row>
    <row r="22" spans="2:75" s="10" customFormat="1" x14ac:dyDescent="0.3">
      <c r="B22" s="261" t="s">
        <v>994</v>
      </c>
      <c r="C22" s="262" t="s">
        <v>972</v>
      </c>
      <c r="D22" s="263"/>
      <c r="E22" s="95" t="s">
        <v>983</v>
      </c>
      <c r="F22" s="263"/>
      <c r="G22" s="263">
        <v>0.26477964681761068</v>
      </c>
      <c r="H22" s="263">
        <v>0.10825988236560001</v>
      </c>
      <c r="I22" s="263">
        <v>0</v>
      </c>
      <c r="J22" s="263">
        <v>1.9663481613600004E-2</v>
      </c>
      <c r="K22" s="263">
        <v>0</v>
      </c>
      <c r="L22" s="263">
        <v>0</v>
      </c>
      <c r="M22" s="263">
        <v>1.774182318318E-3</v>
      </c>
      <c r="N22" s="263">
        <v>0</v>
      </c>
      <c r="O22" s="263">
        <v>0.26477964681761068</v>
      </c>
      <c r="P22" s="263">
        <v>4.9605601343399995E-2</v>
      </c>
      <c r="Q22" s="263">
        <v>0</v>
      </c>
      <c r="R22" s="263">
        <v>1.8233410223520003E-2</v>
      </c>
      <c r="S22" s="263">
        <v>1.1172432735000003E-2</v>
      </c>
      <c r="T22" s="263">
        <v>8.2229104929599992E-3</v>
      </c>
      <c r="U22" s="263">
        <v>8.2229104929599992E-3</v>
      </c>
      <c r="V22" s="263">
        <v>8.2229104929599992E-3</v>
      </c>
      <c r="W22" s="263">
        <v>8.2229104929599992E-3</v>
      </c>
      <c r="X22" s="263">
        <v>0</v>
      </c>
      <c r="Y22" s="263">
        <v>0</v>
      </c>
      <c r="Z22" s="263">
        <v>0</v>
      </c>
      <c r="AA22" s="263">
        <v>0</v>
      </c>
      <c r="AB22" s="263">
        <v>0</v>
      </c>
      <c r="AC22" s="263">
        <v>0</v>
      </c>
      <c r="AD22" s="263">
        <v>0</v>
      </c>
      <c r="AE22" s="263">
        <v>0</v>
      </c>
      <c r="AF22" s="263">
        <v>0</v>
      </c>
      <c r="AG22" s="263">
        <f t="shared" si="2"/>
        <v>0.39812039702328855</v>
      </c>
      <c r="AH22" s="264" t="s">
        <v>961</v>
      </c>
      <c r="AI22" s="263" t="s">
        <v>984</v>
      </c>
      <c r="AJ22" s="265"/>
      <c r="AK22" s="266" t="s">
        <v>951</v>
      </c>
      <c r="AL22" s="266"/>
      <c r="AM22" s="266"/>
      <c r="AN22" s="267"/>
      <c r="AO22" s="266" t="s">
        <v>951</v>
      </c>
      <c r="AP22" s="266"/>
      <c r="AQ22" s="266"/>
      <c r="AR22" s="267"/>
      <c r="AS22" s="263">
        <v>0.26477964681761068</v>
      </c>
      <c r="AT22" s="263">
        <v>0.10825988236560001</v>
      </c>
      <c r="AU22" s="263">
        <v>0</v>
      </c>
      <c r="AV22" s="263">
        <v>1.9663481613600004E-2</v>
      </c>
      <c r="AW22" s="263">
        <v>0</v>
      </c>
      <c r="AX22" s="263">
        <v>0</v>
      </c>
      <c r="AY22" s="263">
        <v>1.774182318318E-3</v>
      </c>
      <c r="AZ22" s="263">
        <v>0</v>
      </c>
      <c r="BA22" s="263">
        <v>0.26477964681761068</v>
      </c>
      <c r="BB22" s="263">
        <v>4.9605601343399995E-2</v>
      </c>
      <c r="BC22" s="263">
        <v>0</v>
      </c>
      <c r="BD22" s="263">
        <v>1.8233410223520003E-2</v>
      </c>
      <c r="BE22" s="263">
        <v>1.1172432735000003E-2</v>
      </c>
      <c r="BF22" s="263">
        <v>8.2229104929599992E-3</v>
      </c>
      <c r="BG22" s="263">
        <v>8.2229104929599992E-3</v>
      </c>
      <c r="BH22" s="263">
        <v>8.2229104929599992E-3</v>
      </c>
      <c r="BI22" s="263">
        <v>8.2229104929599992E-3</v>
      </c>
      <c r="BJ22" s="263">
        <v>0</v>
      </c>
      <c r="BK22" s="263">
        <v>0</v>
      </c>
      <c r="BL22" s="263">
        <v>0</v>
      </c>
      <c r="BM22" s="263">
        <v>0</v>
      </c>
      <c r="BN22" s="263">
        <v>0</v>
      </c>
      <c r="BO22" s="263">
        <v>0</v>
      </c>
      <c r="BP22" s="263">
        <v>0</v>
      </c>
      <c r="BQ22" s="263">
        <v>0</v>
      </c>
      <c r="BR22" s="263">
        <v>0</v>
      </c>
      <c r="BS22" s="263">
        <f t="shared" si="1"/>
        <v>0.39812039702328855</v>
      </c>
      <c r="BT22" s="263" t="s">
        <v>897</v>
      </c>
      <c r="BU22" s="263" t="s">
        <v>897</v>
      </c>
      <c r="BV22" s="263" t="s">
        <v>985</v>
      </c>
      <c r="BW22" s="263">
        <v>1380</v>
      </c>
    </row>
    <row r="23" spans="2:75" s="10" customFormat="1" ht="15" thickBot="1" x14ac:dyDescent="0.35">
      <c r="B23" s="269" t="s">
        <v>995</v>
      </c>
      <c r="C23" s="262" t="s">
        <v>972</v>
      </c>
      <c r="D23" s="263" t="s">
        <v>80</v>
      </c>
      <c r="E23" s="95" t="s">
        <v>983</v>
      </c>
      <c r="F23" s="263"/>
      <c r="G23" s="263">
        <v>0.45519218898123859</v>
      </c>
      <c r="H23" s="263">
        <v>0.15231916341337498</v>
      </c>
      <c r="I23" s="263">
        <v>0</v>
      </c>
      <c r="J23" s="263">
        <v>3.4217550798749996E-2</v>
      </c>
      <c r="K23" s="263">
        <v>0</v>
      </c>
      <c r="L23" s="263">
        <v>0</v>
      </c>
      <c r="M23" s="263">
        <v>3.0873562879781252E-3</v>
      </c>
      <c r="N23" s="263">
        <v>0</v>
      </c>
      <c r="O23" s="263">
        <v>0.91038437796247718</v>
      </c>
      <c r="P23" s="263">
        <v>8.6321548605937506E-2</v>
      </c>
      <c r="Q23" s="263">
        <v>0</v>
      </c>
      <c r="R23" s="263">
        <v>3.1729001649750004E-2</v>
      </c>
      <c r="S23" s="263">
        <v>1.9441790226562498E-2</v>
      </c>
      <c r="T23" s="263">
        <v>1.4309157606749999E-2</v>
      </c>
      <c r="U23" s="263">
        <v>1.4309157606749999E-2</v>
      </c>
      <c r="V23" s="263">
        <v>1.4309157606749999E-2</v>
      </c>
      <c r="W23" s="263">
        <v>1.4309157606749999E-2</v>
      </c>
      <c r="X23" s="263">
        <v>0</v>
      </c>
      <c r="Y23" s="263">
        <v>0</v>
      </c>
      <c r="Z23" s="263">
        <v>0</v>
      </c>
      <c r="AA23" s="263">
        <v>0</v>
      </c>
      <c r="AB23" s="263">
        <v>0</v>
      </c>
      <c r="AC23" s="263">
        <v>0</v>
      </c>
      <c r="AD23" s="263">
        <v>0</v>
      </c>
      <c r="AE23" s="263">
        <v>0</v>
      </c>
      <c r="AF23" s="263">
        <v>0</v>
      </c>
      <c r="AG23" s="263">
        <f t="shared" si="2"/>
        <v>1.1424182559584553</v>
      </c>
      <c r="AH23" s="264" t="s">
        <v>961</v>
      </c>
      <c r="AI23" s="263" t="s">
        <v>984</v>
      </c>
      <c r="AJ23" s="265"/>
      <c r="AK23" s="266" t="s">
        <v>951</v>
      </c>
      <c r="AL23" s="266"/>
      <c r="AM23" s="266"/>
      <c r="AN23" s="267"/>
      <c r="AO23" s="266" t="s">
        <v>951</v>
      </c>
      <c r="AP23" s="266"/>
      <c r="AQ23" s="266"/>
      <c r="AR23" s="267"/>
      <c r="AS23" s="263">
        <v>0.45519218898123859</v>
      </c>
      <c r="AT23" s="263">
        <v>0.15231916341337498</v>
      </c>
      <c r="AU23" s="263">
        <v>0</v>
      </c>
      <c r="AV23" s="263">
        <v>3.4217550798749996E-2</v>
      </c>
      <c r="AW23" s="263">
        <v>0</v>
      </c>
      <c r="AX23" s="263">
        <v>0</v>
      </c>
      <c r="AY23" s="263">
        <v>3.0873562879781252E-3</v>
      </c>
      <c r="AZ23" s="263">
        <v>0</v>
      </c>
      <c r="BA23" s="263">
        <v>0.91038437796247718</v>
      </c>
      <c r="BB23" s="263">
        <v>8.6321548605937506E-2</v>
      </c>
      <c r="BC23" s="263">
        <v>0</v>
      </c>
      <c r="BD23" s="263">
        <v>3.1729001649750004E-2</v>
      </c>
      <c r="BE23" s="263">
        <v>1.9441790226562498E-2</v>
      </c>
      <c r="BF23" s="263">
        <v>1.4309157606749999E-2</v>
      </c>
      <c r="BG23" s="263">
        <v>1.4309157606749999E-2</v>
      </c>
      <c r="BH23" s="263">
        <v>1.4309157606749999E-2</v>
      </c>
      <c r="BI23" s="263">
        <v>1.4309157606749999E-2</v>
      </c>
      <c r="BJ23" s="263">
        <v>0</v>
      </c>
      <c r="BK23" s="263">
        <v>0</v>
      </c>
      <c r="BL23" s="263">
        <v>0</v>
      </c>
      <c r="BM23" s="263">
        <v>0</v>
      </c>
      <c r="BN23" s="263">
        <v>0</v>
      </c>
      <c r="BO23" s="263">
        <v>0</v>
      </c>
      <c r="BP23" s="263">
        <v>0</v>
      </c>
      <c r="BQ23" s="263">
        <v>0</v>
      </c>
      <c r="BR23" s="263">
        <v>0</v>
      </c>
      <c r="BS23" s="263">
        <f t="shared" si="1"/>
        <v>1.1424182559584553</v>
      </c>
      <c r="BT23" s="263" t="s">
        <v>897</v>
      </c>
      <c r="BU23" s="263" t="s">
        <v>897</v>
      </c>
      <c r="BV23" s="263" t="s">
        <v>985</v>
      </c>
      <c r="BW23" s="263">
        <v>2375</v>
      </c>
    </row>
    <row r="24" spans="2:75" s="10" customFormat="1" ht="15" thickTop="1" x14ac:dyDescent="0.3">
      <c r="B24" s="263"/>
      <c r="C24" s="262"/>
      <c r="D24" s="263" t="s">
        <v>80</v>
      </c>
      <c r="E24" s="95"/>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4"/>
      <c r="AI24" s="263"/>
      <c r="AJ24" s="265"/>
      <c r="AK24" s="266"/>
      <c r="AL24" s="266"/>
      <c r="AM24" s="266"/>
      <c r="AN24" s="267"/>
      <c r="AO24" s="266"/>
      <c r="AP24" s="266"/>
      <c r="AQ24" s="266"/>
      <c r="AR24" s="267"/>
      <c r="AS24" s="270"/>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2"/>
      <c r="D25" s="263" t="s">
        <v>80</v>
      </c>
      <c r="E25" s="95"/>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4"/>
      <c r="AI25" s="263"/>
      <c r="AJ25" s="265"/>
      <c r="AK25" s="266"/>
      <c r="AL25" s="266"/>
      <c r="AM25" s="266"/>
      <c r="AN25" s="267"/>
      <c r="AO25" s="266"/>
      <c r="AP25" s="266"/>
      <c r="AQ25" s="266"/>
      <c r="AR25" s="267"/>
      <c r="AS25" s="270"/>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2"/>
      <c r="D26" s="263" t="s">
        <v>80</v>
      </c>
      <c r="E26" s="95"/>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4"/>
      <c r="AI26" s="263"/>
      <c r="AJ26" s="265"/>
      <c r="AK26" s="266"/>
      <c r="AL26" s="266"/>
      <c r="AM26" s="266"/>
      <c r="AN26" s="267"/>
      <c r="AO26" s="266"/>
      <c r="AP26" s="266"/>
      <c r="AQ26" s="266"/>
      <c r="AR26" s="267"/>
      <c r="AS26" s="270"/>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e6hcwt54Ff+IAjzupojn+wzXLXochTD6pCzLhuzuAAmbhunMTaoDOpQ8UQOgKfbRn/viL8VQMYSEYVgyKVGWxw==" saltValue="RWcV/wosPq50dRNgtc1mA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BT11:BU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71" t="s">
        <v>625</v>
      </c>
      <c r="D1" s="272" t="s">
        <v>626</v>
      </c>
      <c r="E1" s="272"/>
      <c r="F1" s="272"/>
      <c r="G1" s="272"/>
      <c r="J1" s="47"/>
    </row>
    <row r="2" spans="2:91" ht="14.7" customHeight="1" x14ac:dyDescent="0.3">
      <c r="D2" s="272"/>
      <c r="E2" s="272"/>
      <c r="F2" s="272"/>
      <c r="G2" s="272"/>
    </row>
    <row r="3" spans="2:91" ht="15.6" x14ac:dyDescent="0.3">
      <c r="B3" s="49" t="s">
        <v>368</v>
      </c>
    </row>
    <row r="4" spans="2:91" x14ac:dyDescent="0.3">
      <c r="B4" s="114" t="s">
        <v>369</v>
      </c>
      <c r="C4" s="115" t="str">
        <f>Facility!C4</f>
        <v>Howard Midstream Energy Partners, LLC</v>
      </c>
    </row>
    <row r="5" spans="2:91" x14ac:dyDescent="0.3">
      <c r="B5" s="114" t="s">
        <v>14</v>
      </c>
      <c r="C5" s="115" t="str">
        <f>Facility!C21</f>
        <v>White CPF#1 Compressor Station</v>
      </c>
    </row>
    <row r="6" spans="2:91" x14ac:dyDescent="0.3">
      <c r="BL6" s="273"/>
    </row>
    <row r="7" spans="2:91" ht="15.6" x14ac:dyDescent="0.3">
      <c r="B7" s="49" t="s">
        <v>627</v>
      </c>
      <c r="D7" s="104" t="s">
        <v>628</v>
      </c>
      <c r="BL7" s="274"/>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5" t="s">
        <v>474</v>
      </c>
      <c r="AE8" s="276" t="s">
        <v>475</v>
      </c>
      <c r="AF8" s="277"/>
      <c r="AG8" s="278"/>
      <c r="AH8" s="278"/>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9" t="s">
        <v>477</v>
      </c>
      <c r="BK8" s="280"/>
      <c r="BL8" s="281" t="s">
        <v>478</v>
      </c>
      <c r="BM8" s="282"/>
      <c r="BN8" s="283" t="s">
        <v>630</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2"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4" t="s">
        <v>631</v>
      </c>
      <c r="AE9" s="196" t="s">
        <v>632</v>
      </c>
      <c r="AF9" s="200" t="s">
        <v>633</v>
      </c>
      <c r="AG9" s="285"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6" t="s">
        <v>636</v>
      </c>
      <c r="BM9" s="286" t="s">
        <v>637</v>
      </c>
      <c r="BN9" s="287" t="s">
        <v>638</v>
      </c>
      <c r="BO9" s="287" t="s">
        <v>639</v>
      </c>
      <c r="BP9" s="287" t="s">
        <v>640</v>
      </c>
      <c r="BQ9" s="287" t="s">
        <v>641</v>
      </c>
      <c r="BR9" s="287" t="s">
        <v>642</v>
      </c>
      <c r="BS9" s="287" t="s">
        <v>643</v>
      </c>
      <c r="BT9" s="287" t="s">
        <v>644</v>
      </c>
      <c r="BU9" s="287" t="s">
        <v>645</v>
      </c>
      <c r="BV9" s="287" t="s">
        <v>646</v>
      </c>
      <c r="BW9" s="287" t="s">
        <v>647</v>
      </c>
      <c r="BX9" s="287" t="s">
        <v>648</v>
      </c>
      <c r="BY9" s="287" t="s">
        <v>649</v>
      </c>
      <c r="BZ9" s="287" t="s">
        <v>650</v>
      </c>
      <c r="CA9" s="287" t="s">
        <v>651</v>
      </c>
      <c r="CB9" s="287" t="s">
        <v>652</v>
      </c>
      <c r="CC9" s="287" t="s">
        <v>653</v>
      </c>
      <c r="CD9" s="287" t="s">
        <v>654</v>
      </c>
      <c r="CE9" s="287" t="s">
        <v>655</v>
      </c>
      <c r="CF9" s="287" t="s">
        <v>656</v>
      </c>
      <c r="CG9" s="287" t="s">
        <v>657</v>
      </c>
      <c r="CH9" s="287" t="s">
        <v>658</v>
      </c>
      <c r="CI9" s="287" t="s">
        <v>659</v>
      </c>
      <c r="CJ9" s="287" t="s">
        <v>660</v>
      </c>
      <c r="CK9" s="287" t="s">
        <v>661</v>
      </c>
      <c r="CL9" s="287" t="s">
        <v>662</v>
      </c>
      <c r="CM9" s="286" t="s">
        <v>663</v>
      </c>
    </row>
    <row r="10" spans="2:91" s="10" customFormat="1" x14ac:dyDescent="0.3">
      <c r="B10" s="221"/>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1"/>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1"/>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1"/>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1"/>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1"/>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1"/>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1"/>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1"/>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1"/>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05en1fBrc8/7Q7QqlEmDe1p4DomLEV6GgHMxsQeBfYrm/gr25z2iBlWk6rqgQTlLAx0FF9aU+qdPMe5UNxLzuw==" saltValue="PpEIhJgybnl9iYpTqnlcl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0" priority="9" operator="equal">
      <formula>0</formula>
    </cfRule>
  </conditionalFormatting>
  <conditionalFormatting sqref="C10:CM22">
    <cfRule type="expression" dxfId="49"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9" id="{AF470610-3CD7-454B-A3F2-1BB5315D0DED}">
            <xm:f>Facility!$C$65="No"</xm:f>
            <x14:dxf>
              <font>
                <color rgb="FFFF0000"/>
              </font>
              <fill>
                <patternFill>
                  <bgColor theme="1"/>
                </patternFill>
              </fill>
            </x14:dxf>
          </x14:cfRule>
          <xm:sqref>B10:CM22 D7:F7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0" sqref="C10"/>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Howard Midstream Energy Partners, LLC</v>
      </c>
    </row>
    <row r="6" spans="2:66" x14ac:dyDescent="0.3">
      <c r="B6" s="114" t="s">
        <v>14</v>
      </c>
      <c r="C6" s="115" t="str">
        <f>Facility!C21</f>
        <v>White CPF#1 Compressor Station</v>
      </c>
    </row>
    <row r="7" spans="2:66" x14ac:dyDescent="0.3">
      <c r="B7" s="116"/>
      <c r="C7" s="116"/>
    </row>
    <row r="8" spans="2:66" ht="15.6" x14ac:dyDescent="0.3">
      <c r="B8" s="49" t="s">
        <v>468</v>
      </c>
      <c r="C8" s="116"/>
    </row>
    <row r="9" spans="2:66" ht="28.8" x14ac:dyDescent="0.3">
      <c r="B9" s="177" t="s">
        <v>665</v>
      </c>
      <c r="C9" s="178">
        <v>0</v>
      </c>
    </row>
    <row r="10" spans="2:66" x14ac:dyDescent="0.3">
      <c r="B10" s="152"/>
      <c r="C10" s="224"/>
      <c r="D10" s="288"/>
    </row>
    <row r="11" spans="2:66" ht="15.6" x14ac:dyDescent="0.3">
      <c r="B11" s="49" t="s">
        <v>666</v>
      </c>
      <c r="C11" s="289"/>
      <c r="D11" s="153" t="s">
        <v>472</v>
      </c>
      <c r="AH11" s="162"/>
    </row>
    <row r="12" spans="2:66" x14ac:dyDescent="0.3">
      <c r="B12" s="160" t="s">
        <v>667</v>
      </c>
      <c r="C12" s="290"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91" t="s">
        <v>474</v>
      </c>
      <c r="AE12" s="291"/>
      <c r="AF12" s="292"/>
      <c r="AG12" s="293" t="s">
        <v>475</v>
      </c>
      <c r="AH12" s="293"/>
      <c r="AI12" s="293"/>
      <c r="AJ12" s="293"/>
      <c r="AK12" s="294"/>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7" t="s">
        <v>477</v>
      </c>
      <c r="BN12" s="237"/>
    </row>
    <row r="13" spans="2:66" ht="61.2"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1"/>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1"/>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1"/>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1"/>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1"/>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1"/>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1"/>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1"/>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1"/>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1"/>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1"/>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1"/>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EE9cesi1GWPQZZu2lRPXkqIPa2xN2goAaIkFmXd+YoI5WUyCoqbz7z3E7TLHGzUg0X/9qYCdh6zMrvwLB9VlPA==" saltValue="xZZPuVsWshDh38sVbEf7U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4" t="s">
        <v>673</v>
      </c>
      <c r="F4" s="184"/>
      <c r="G4" s="184"/>
    </row>
    <row r="5" spans="2:67" x14ac:dyDescent="0.3">
      <c r="B5" s="114" t="s">
        <v>369</v>
      </c>
      <c r="C5" s="115" t="str">
        <f>Facility!C4</f>
        <v>Howard Midstream Energy Partners, LLC</v>
      </c>
    </row>
    <row r="6" spans="2:67" x14ac:dyDescent="0.3">
      <c r="B6" s="114" t="s">
        <v>14</v>
      </c>
      <c r="C6" s="115" t="str">
        <f>Facility!C21</f>
        <v>White CPF#1 Compressor Station</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91" t="s">
        <v>474</v>
      </c>
      <c r="AE9" s="291"/>
      <c r="AF9" s="292"/>
      <c r="AG9" s="293" t="s">
        <v>475</v>
      </c>
      <c r="AH9" s="293"/>
      <c r="AI9" s="293"/>
      <c r="AJ9" s="293"/>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7" t="s">
        <v>477</v>
      </c>
      <c r="BM9" s="237"/>
      <c r="BN9" s="237"/>
      <c r="BO9" s="237"/>
    </row>
    <row r="10" spans="2:67" ht="61.2"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1"/>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1"/>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1"/>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1"/>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1"/>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1"/>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1"/>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1"/>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1"/>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1"/>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1"/>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1"/>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AMgPb9CIlVuFC8e5Z6uhpssfcYH6YVf4MCneLItsJqmesxZ5tAmELmvt2sgpBn6Z2rGfmgMYzuWwlfQEqN8chw==" saltValue="C38DQQ/tuYK5D26n3S0+G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33203125" defaultRowHeight="14.4" x14ac:dyDescent="0.3"/>
  <cols>
    <col min="1" max="1" width="3" style="45" customWidth="1"/>
    <col min="2" max="2" width="49" style="131" customWidth="1"/>
    <col min="3" max="3" width="33" style="131" customWidth="1"/>
    <col min="4" max="4" width="34.44140625" style="131" bestFit="1" customWidth="1"/>
    <col min="5" max="9" width="24.6640625" style="131" customWidth="1"/>
    <col min="10" max="134" width="9.33203125" style="45"/>
    <col min="135" max="16384" width="9.332031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Howard Midstream Energy Partners, LLC</v>
      </c>
      <c r="D5" s="45"/>
      <c r="E5" s="45"/>
      <c r="F5" s="45"/>
      <c r="G5" s="45"/>
      <c r="H5" s="45"/>
      <c r="I5" s="45"/>
    </row>
    <row r="6" spans="2:9" x14ac:dyDescent="0.3">
      <c r="B6" s="114" t="s">
        <v>14</v>
      </c>
      <c r="C6" s="115" t="str">
        <f>Facility!C21</f>
        <v>White CPF#1 Compressor Station</v>
      </c>
      <c r="D6" s="45"/>
      <c r="E6" s="45"/>
      <c r="F6" s="45"/>
      <c r="G6" s="45"/>
      <c r="H6" s="45"/>
      <c r="I6" s="45"/>
    </row>
    <row r="7" spans="2:9" s="45" customFormat="1" x14ac:dyDescent="0.3"/>
    <row r="8" spans="2:9" s="45" customFormat="1" ht="15.6" x14ac:dyDescent="0.3">
      <c r="B8" s="49" t="s">
        <v>682</v>
      </c>
    </row>
    <row r="9" spans="2:9" ht="28.8" x14ac:dyDescent="0.3">
      <c r="B9" s="295" t="s">
        <v>683</v>
      </c>
      <c r="C9" s="296" t="s">
        <v>951</v>
      </c>
      <c r="D9" s="297"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8"/>
      <c r="F13" s="45"/>
      <c r="G13" s="45"/>
      <c r="H13" s="45"/>
      <c r="I13" s="45"/>
    </row>
    <row r="14" spans="2:9" x14ac:dyDescent="0.3">
      <c r="B14" s="299" t="s">
        <v>689</v>
      </c>
      <c r="C14" s="300"/>
      <c r="D14" s="300"/>
      <c r="E14" s="45"/>
      <c r="F14" s="45"/>
      <c r="G14" s="45"/>
      <c r="H14" s="45"/>
      <c r="I14" s="45"/>
    </row>
    <row r="15" spans="2:9" x14ac:dyDescent="0.3">
      <c r="B15" s="299" t="s">
        <v>690</v>
      </c>
      <c r="C15" s="300"/>
      <c r="D15" s="300"/>
      <c r="E15" s="45"/>
      <c r="F15" s="45"/>
      <c r="G15" s="45"/>
      <c r="H15" s="45"/>
      <c r="I15" s="45"/>
    </row>
    <row r="16" spans="2:9" x14ac:dyDescent="0.3">
      <c r="B16" s="299" t="s">
        <v>691</v>
      </c>
      <c r="C16" s="300"/>
      <c r="D16" s="300"/>
      <c r="E16" s="45"/>
      <c r="F16" s="45"/>
      <c r="G16" s="45"/>
      <c r="H16" s="45"/>
      <c r="I16" s="45"/>
    </row>
    <row r="17" spans="2:9" ht="28.8" x14ac:dyDescent="0.3">
      <c r="B17" s="299" t="s">
        <v>692</v>
      </c>
      <c r="C17" s="300"/>
      <c r="D17" s="300"/>
      <c r="E17" s="45"/>
      <c r="F17" s="45"/>
      <c r="G17" s="45"/>
      <c r="H17" s="45"/>
      <c r="I17" s="45"/>
    </row>
    <row r="18" spans="2:9" ht="28.8" x14ac:dyDescent="0.3">
      <c r="B18" s="299" t="s">
        <v>693</v>
      </c>
      <c r="C18" s="300"/>
      <c r="D18" s="300"/>
      <c r="E18" s="45"/>
      <c r="F18" s="45"/>
      <c r="G18" s="45"/>
      <c r="H18" s="45"/>
      <c r="I18" s="45"/>
    </row>
    <row r="19" spans="2:9" ht="28.8" x14ac:dyDescent="0.3">
      <c r="B19" s="299" t="s">
        <v>694</v>
      </c>
      <c r="C19" s="300"/>
      <c r="D19" s="300"/>
      <c r="E19" s="45"/>
      <c r="F19" s="45"/>
      <c r="G19" s="45"/>
      <c r="H19" s="45"/>
      <c r="I19" s="45"/>
    </row>
    <row r="20" spans="2:9" ht="28.8" x14ac:dyDescent="0.3">
      <c r="B20" s="299" t="s">
        <v>695</v>
      </c>
      <c r="C20" s="300"/>
      <c r="D20" s="300"/>
      <c r="E20" s="45"/>
      <c r="F20" s="45"/>
      <c r="G20" s="45"/>
      <c r="H20" s="45"/>
      <c r="I20" s="45"/>
    </row>
    <row r="21" spans="2:9" ht="28.8" x14ac:dyDescent="0.3">
      <c r="B21" s="299" t="s">
        <v>696</v>
      </c>
      <c r="C21" s="300"/>
      <c r="D21" s="300"/>
      <c r="E21" s="45"/>
      <c r="F21" s="45"/>
      <c r="G21" s="45"/>
      <c r="H21" s="45"/>
      <c r="I21" s="45"/>
    </row>
    <row r="22" spans="2:9" ht="28.8" x14ac:dyDescent="0.3">
      <c r="B22" s="299" t="s">
        <v>697</v>
      </c>
      <c r="C22" s="300"/>
      <c r="D22" s="300"/>
      <c r="E22" s="45"/>
      <c r="F22" s="45"/>
      <c r="G22" s="45"/>
      <c r="H22" s="45"/>
      <c r="I22" s="45"/>
    </row>
    <row r="23" spans="2:9" s="45" customFormat="1" x14ac:dyDescent="0.3"/>
    <row r="24" spans="2:9" s="45" customFormat="1" x14ac:dyDescent="0.3">
      <c r="D24" s="301" t="s">
        <v>698</v>
      </c>
    </row>
    <row r="25" spans="2:9" x14ac:dyDescent="0.3">
      <c r="B25" s="302" t="s">
        <v>699</v>
      </c>
      <c r="C25" s="300"/>
      <c r="D25" s="300"/>
      <c r="E25" s="45"/>
      <c r="F25" s="45"/>
      <c r="G25" s="45"/>
      <c r="H25" s="45"/>
      <c r="I25" s="45"/>
    </row>
    <row r="26" spans="2:9" x14ac:dyDescent="0.3">
      <c r="B26" s="302" t="s">
        <v>700</v>
      </c>
      <c r="C26" s="300"/>
      <c r="D26" s="300"/>
      <c r="E26" s="45"/>
      <c r="F26" s="45"/>
      <c r="G26" s="45"/>
      <c r="H26" s="45"/>
      <c r="I26" s="45"/>
    </row>
    <row r="27" spans="2:9" s="45" customFormat="1" x14ac:dyDescent="0.3"/>
    <row r="28" spans="2:9" s="45" customFormat="1" x14ac:dyDescent="0.3"/>
    <row r="29" spans="2:9" s="45" customFormat="1" ht="15.6" x14ac:dyDescent="0.3">
      <c r="B29" s="49" t="s">
        <v>701</v>
      </c>
      <c r="D29" s="301" t="s">
        <v>702</v>
      </c>
    </row>
    <row r="30" spans="2:9" ht="28.8" x14ac:dyDescent="0.3">
      <c r="B30" s="299" t="s">
        <v>703</v>
      </c>
      <c r="C30" s="303"/>
      <c r="D30" s="77"/>
      <c r="E30" s="45"/>
      <c r="F30" s="45"/>
      <c r="G30" s="45"/>
      <c r="H30" s="45"/>
      <c r="I30" s="45"/>
    </row>
    <row r="31" spans="2:9" ht="28.8" x14ac:dyDescent="0.3">
      <c r="B31" s="299" t="s">
        <v>704</v>
      </c>
      <c r="C31" s="303"/>
      <c r="D31" s="77"/>
      <c r="E31" s="45"/>
      <c r="F31" s="45"/>
      <c r="G31" s="45"/>
      <c r="H31" s="45"/>
      <c r="I31" s="45"/>
    </row>
    <row r="32" spans="2:9" ht="43.2" x14ac:dyDescent="0.3">
      <c r="B32" s="299" t="s">
        <v>705</v>
      </c>
      <c r="C32" s="303"/>
      <c r="D32" s="80"/>
      <c r="E32" s="45"/>
      <c r="F32" s="45"/>
      <c r="G32" s="45"/>
      <c r="H32" s="45"/>
      <c r="I32" s="45"/>
    </row>
    <row r="33" spans="2:9" ht="28.8" x14ac:dyDescent="0.3">
      <c r="B33" s="299" t="s">
        <v>706</v>
      </c>
      <c r="C33" s="296"/>
      <c r="D33" s="10"/>
      <c r="E33" s="45"/>
      <c r="F33" s="45"/>
      <c r="G33" s="45"/>
      <c r="H33" s="45"/>
      <c r="I33" s="45"/>
    </row>
    <row r="34" spans="2:9" ht="28.8" x14ac:dyDescent="0.3">
      <c r="B34" s="299" t="s">
        <v>707</v>
      </c>
      <c r="C34" s="296"/>
      <c r="D34" s="304" t="s">
        <v>702</v>
      </c>
      <c r="E34" s="45"/>
      <c r="F34" s="45"/>
      <c r="G34" s="45"/>
      <c r="H34" s="45"/>
      <c r="I34" s="45"/>
    </row>
    <row r="35" spans="2:9" ht="28.8" x14ac:dyDescent="0.3">
      <c r="B35" s="299" t="s">
        <v>708</v>
      </c>
      <c r="C35" s="303"/>
      <c r="D35" s="300"/>
      <c r="E35" s="45"/>
      <c r="F35" s="45"/>
      <c r="G35" s="45"/>
      <c r="H35" s="45"/>
      <c r="I35" s="45"/>
    </row>
    <row r="36" spans="2:9" ht="43.2" x14ac:dyDescent="0.3">
      <c r="B36" s="299" t="s">
        <v>709</v>
      </c>
      <c r="C36" s="296"/>
      <c r="D36" s="10"/>
      <c r="E36" s="45"/>
      <c r="F36" s="45"/>
      <c r="G36" s="45"/>
      <c r="H36" s="45"/>
      <c r="I36" s="45"/>
    </row>
    <row r="37" spans="2:9" ht="28.8" x14ac:dyDescent="0.3">
      <c r="B37" s="305" t="s">
        <v>872</v>
      </c>
      <c r="C37" s="306"/>
      <c r="D37" s="10"/>
      <c r="E37" s="45"/>
      <c r="F37" s="45"/>
      <c r="G37" s="45"/>
      <c r="H37" s="45"/>
      <c r="I37" s="45"/>
    </row>
    <row r="38" spans="2:9" ht="28.8" x14ac:dyDescent="0.3">
      <c r="B38" s="307" t="s">
        <v>710</v>
      </c>
      <c r="C38" s="296"/>
      <c r="D38" s="10"/>
      <c r="E38" s="45"/>
      <c r="F38" s="45"/>
      <c r="G38" s="45"/>
      <c r="H38" s="45"/>
      <c r="I38" s="45"/>
    </row>
    <row r="39" spans="2:9" ht="28.8" x14ac:dyDescent="0.3">
      <c r="B39" s="307" t="s">
        <v>711</v>
      </c>
      <c r="C39" s="296"/>
      <c r="D39" s="10"/>
      <c r="E39" s="45"/>
      <c r="F39" s="45"/>
      <c r="G39" s="45"/>
      <c r="H39" s="45"/>
      <c r="I39" s="45"/>
    </row>
    <row r="40" spans="2:9" ht="28.8" x14ac:dyDescent="0.3">
      <c r="B40" s="307" t="s">
        <v>712</v>
      </c>
      <c r="C40" s="296"/>
      <c r="D40" s="308" t="s">
        <v>713</v>
      </c>
      <c r="E40" s="308"/>
      <c r="F40" s="308"/>
      <c r="G40" s="308"/>
      <c r="H40" s="308"/>
      <c r="I40" s="308"/>
    </row>
    <row r="41" spans="2:9" ht="43.2" x14ac:dyDescent="0.3">
      <c r="B41" s="307" t="s">
        <v>714</v>
      </c>
      <c r="C41" s="296"/>
      <c r="D41" s="309" t="s">
        <v>715</v>
      </c>
      <c r="E41" s="309" t="s">
        <v>716</v>
      </c>
      <c r="F41" s="309" t="s">
        <v>717</v>
      </c>
      <c r="G41" s="309" t="s">
        <v>718</v>
      </c>
      <c r="H41" s="309" t="s">
        <v>719</v>
      </c>
      <c r="I41" s="309" t="s">
        <v>720</v>
      </c>
    </row>
    <row r="42" spans="2:9" x14ac:dyDescent="0.3">
      <c r="B42" s="305" t="s">
        <v>721</v>
      </c>
      <c r="C42" s="296"/>
      <c r="D42" s="300"/>
      <c r="E42" s="300"/>
      <c r="F42" s="300"/>
      <c r="G42" s="300"/>
      <c r="H42" s="300"/>
      <c r="I42" s="300"/>
    </row>
    <row r="43" spans="2:9" x14ac:dyDescent="0.3">
      <c r="B43" s="305" t="s">
        <v>722</v>
      </c>
      <c r="C43" s="296"/>
      <c r="D43" s="300"/>
      <c r="E43" s="300"/>
      <c r="F43" s="300"/>
      <c r="G43" s="300"/>
      <c r="H43" s="300"/>
      <c r="I43" s="300"/>
    </row>
    <row r="44" spans="2:9" s="45" customFormat="1" x14ac:dyDescent="0.3"/>
    <row r="45" spans="2:9" s="45" customFormat="1" x14ac:dyDescent="0.3"/>
    <row r="46" spans="2:9" s="45" customFormat="1" ht="15.6" customHeight="1" x14ac:dyDescent="0.3">
      <c r="B46" s="310" t="s">
        <v>723</v>
      </c>
      <c r="C46" s="310"/>
      <c r="D46" s="310"/>
      <c r="E46" s="310"/>
      <c r="F46" s="310"/>
    </row>
    <row r="47" spans="2:9" s="45" customFormat="1" x14ac:dyDescent="0.3">
      <c r="B47" s="311" t="s">
        <v>724</v>
      </c>
      <c r="C47" s="312"/>
      <c r="D47" s="312"/>
      <c r="E47" s="312"/>
      <c r="F47" s="312"/>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4" t="s">
        <v>628</v>
      </c>
      <c r="D80" s="184"/>
      <c r="F80" s="313"/>
      <c r="G80" s="313"/>
      <c r="H80" s="313"/>
      <c r="I80" s="313"/>
      <c r="J80" s="313"/>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4"/>
      <c r="I83" s="45"/>
    </row>
    <row r="84" spans="2:9" x14ac:dyDescent="0.3">
      <c r="B84" s="80"/>
      <c r="C84" s="80"/>
      <c r="D84" s="80"/>
      <c r="E84" s="80"/>
      <c r="F84" s="80"/>
      <c r="G84" s="80"/>
      <c r="H84" s="314"/>
      <c r="I84" s="45"/>
    </row>
    <row r="85" spans="2:9" x14ac:dyDescent="0.3">
      <c r="B85" s="80"/>
      <c r="C85" s="80"/>
      <c r="D85" s="80"/>
      <c r="E85" s="80"/>
      <c r="F85" s="80"/>
      <c r="G85" s="80"/>
      <c r="H85" s="314"/>
      <c r="I85" s="45"/>
    </row>
    <row r="86" spans="2:9" x14ac:dyDescent="0.3">
      <c r="B86" s="80"/>
      <c r="C86" s="80"/>
      <c r="D86" s="80"/>
      <c r="E86" s="80"/>
      <c r="F86" s="80"/>
      <c r="G86" s="80"/>
      <c r="H86" s="314"/>
      <c r="I86" s="45"/>
    </row>
    <row r="87" spans="2:9" x14ac:dyDescent="0.3">
      <c r="B87" s="80"/>
      <c r="C87" s="80"/>
      <c r="D87" s="80"/>
      <c r="E87" s="80"/>
      <c r="F87" s="80"/>
      <c r="G87" s="80"/>
      <c r="H87" s="314"/>
      <c r="I87" s="45"/>
    </row>
    <row r="88" spans="2:9" x14ac:dyDescent="0.3">
      <c r="B88" s="80"/>
      <c r="C88" s="80"/>
      <c r="D88" s="80"/>
      <c r="E88" s="80"/>
      <c r="F88" s="80"/>
      <c r="G88" s="80"/>
      <c r="H88" s="314"/>
      <c r="I88" s="45"/>
    </row>
    <row r="89" spans="2:9" x14ac:dyDescent="0.3">
      <c r="B89" s="80"/>
      <c r="C89" s="80"/>
      <c r="D89" s="80"/>
      <c r="E89" s="80"/>
      <c r="F89" s="80"/>
      <c r="G89" s="80"/>
      <c r="H89" s="314"/>
      <c r="I89" s="45"/>
    </row>
    <row r="90" spans="2:9" x14ac:dyDescent="0.3">
      <c r="B90" s="80"/>
      <c r="C90" s="80"/>
      <c r="D90" s="80"/>
      <c r="E90" s="80"/>
      <c r="F90" s="80"/>
      <c r="G90" s="80"/>
      <c r="H90" s="314"/>
      <c r="I90" s="45"/>
    </row>
    <row r="91" spans="2:9" x14ac:dyDescent="0.3">
      <c r="B91" s="80"/>
      <c r="C91" s="80"/>
      <c r="D91" s="80"/>
      <c r="E91" s="80"/>
      <c r="F91" s="80"/>
      <c r="G91" s="80"/>
      <c r="H91" s="314"/>
      <c r="I91" s="45"/>
    </row>
    <row r="92" spans="2:9" x14ac:dyDescent="0.3">
      <c r="B92" s="80"/>
      <c r="C92" s="80"/>
      <c r="D92" s="80"/>
      <c r="E92" s="80"/>
      <c r="F92" s="80"/>
      <c r="G92" s="80"/>
      <c r="H92" s="314"/>
      <c r="I92" s="45"/>
    </row>
    <row r="93" spans="2:9" x14ac:dyDescent="0.3">
      <c r="B93" s="80"/>
      <c r="C93" s="80"/>
      <c r="D93" s="80"/>
      <c r="E93" s="80"/>
      <c r="F93" s="80"/>
      <c r="G93" s="80"/>
      <c r="H93" s="314"/>
      <c r="I93" s="45"/>
    </row>
    <row r="94" spans="2:9" x14ac:dyDescent="0.3">
      <c r="B94" s="80"/>
      <c r="C94" s="80"/>
      <c r="D94" s="80"/>
      <c r="E94" s="80"/>
      <c r="F94" s="80"/>
      <c r="G94" s="80"/>
      <c r="H94" s="314"/>
      <c r="I94" s="45"/>
    </row>
    <row r="95" spans="2:9" x14ac:dyDescent="0.3">
      <c r="B95" s="80"/>
      <c r="C95" s="80"/>
      <c r="D95" s="80"/>
      <c r="E95" s="80"/>
      <c r="F95" s="80"/>
      <c r="G95" s="80"/>
      <c r="H95" s="314"/>
      <c r="I95" s="45"/>
    </row>
    <row r="96" spans="2:9" x14ac:dyDescent="0.3">
      <c r="B96" s="80"/>
      <c r="C96" s="80"/>
      <c r="D96" s="80"/>
      <c r="E96" s="80"/>
      <c r="F96" s="80"/>
      <c r="G96" s="80"/>
      <c r="H96" s="314"/>
      <c r="I96" s="45"/>
    </row>
    <row r="97" spans="2:9" x14ac:dyDescent="0.3">
      <c r="B97" s="80"/>
      <c r="C97" s="80"/>
      <c r="D97" s="80"/>
      <c r="E97" s="80"/>
      <c r="F97" s="80"/>
      <c r="G97" s="80"/>
      <c r="H97" s="314"/>
      <c r="I97" s="45"/>
    </row>
    <row r="98" spans="2:9" x14ac:dyDescent="0.3">
      <c r="B98" s="80"/>
      <c r="C98" s="80"/>
      <c r="D98" s="80"/>
      <c r="E98" s="80"/>
      <c r="F98" s="80"/>
      <c r="G98" s="80"/>
      <c r="H98" s="314"/>
      <c r="I98" s="45"/>
    </row>
    <row r="99" spans="2:9" x14ac:dyDescent="0.3">
      <c r="B99" s="80"/>
      <c r="C99" s="80"/>
      <c r="D99" s="80"/>
      <c r="E99" s="80"/>
      <c r="F99" s="80"/>
      <c r="G99" s="80"/>
      <c r="H99" s="314"/>
      <c r="I99" s="45"/>
    </row>
    <row r="100" spans="2:9" x14ac:dyDescent="0.3">
      <c r="B100" s="80"/>
      <c r="C100" s="80"/>
      <c r="D100" s="80"/>
      <c r="E100" s="80"/>
      <c r="F100" s="80"/>
      <c r="G100" s="80"/>
      <c r="H100" s="314"/>
      <c r="I100" s="45"/>
    </row>
    <row r="101" spans="2:9" x14ac:dyDescent="0.3">
      <c r="B101" s="80"/>
      <c r="C101" s="80"/>
      <c r="D101" s="80"/>
      <c r="E101" s="80"/>
      <c r="F101" s="80"/>
      <c r="G101" s="80"/>
      <c r="H101" s="314"/>
      <c r="I101" s="45"/>
    </row>
    <row r="102" spans="2:9" x14ac:dyDescent="0.3">
      <c r="B102" s="80"/>
      <c r="C102" s="80"/>
      <c r="D102" s="80"/>
      <c r="E102" s="80"/>
      <c r="F102" s="80"/>
      <c r="G102" s="80"/>
      <c r="H102" s="314"/>
      <c r="I102" s="45"/>
    </row>
    <row r="103" spans="2:9" x14ac:dyDescent="0.3">
      <c r="B103" s="80"/>
      <c r="C103" s="80"/>
      <c r="D103" s="80"/>
      <c r="E103" s="80"/>
      <c r="F103" s="80"/>
      <c r="G103" s="80"/>
      <c r="H103" s="314"/>
      <c r="I103" s="45"/>
    </row>
    <row r="104" spans="2:9" x14ac:dyDescent="0.3">
      <c r="B104" s="80"/>
      <c r="C104" s="80"/>
      <c r="D104" s="80"/>
      <c r="E104" s="80"/>
      <c r="F104" s="80"/>
      <c r="G104" s="80"/>
      <c r="H104" s="314"/>
      <c r="I104" s="45"/>
    </row>
    <row r="105" spans="2:9" x14ac:dyDescent="0.3">
      <c r="B105" s="80"/>
      <c r="C105" s="80"/>
      <c r="D105" s="80"/>
      <c r="E105" s="80"/>
      <c r="F105" s="80"/>
      <c r="G105" s="80"/>
      <c r="H105" s="314"/>
      <c r="I105" s="45"/>
    </row>
    <row r="106" spans="2:9" x14ac:dyDescent="0.3">
      <c r="B106" s="80"/>
      <c r="C106" s="80"/>
      <c r="D106" s="80"/>
      <c r="E106" s="80"/>
      <c r="F106" s="80"/>
      <c r="G106" s="80"/>
      <c r="H106" s="314"/>
      <c r="I106" s="45"/>
    </row>
    <row r="107" spans="2:9" x14ac:dyDescent="0.3">
      <c r="B107" s="80"/>
      <c r="C107" s="80"/>
      <c r="D107" s="80"/>
      <c r="E107" s="80"/>
      <c r="F107" s="80"/>
      <c r="G107" s="80"/>
      <c r="H107" s="314"/>
      <c r="I107" s="45"/>
    </row>
    <row r="108" spans="2:9" x14ac:dyDescent="0.3">
      <c r="B108" s="80"/>
      <c r="C108" s="80"/>
      <c r="D108" s="80"/>
      <c r="E108" s="80"/>
      <c r="F108" s="80"/>
      <c r="G108" s="80"/>
      <c r="H108" s="314"/>
      <c r="I108" s="45"/>
    </row>
    <row r="109" spans="2:9" x14ac:dyDescent="0.3">
      <c r="B109" s="80"/>
      <c r="C109" s="80"/>
      <c r="D109" s="80"/>
      <c r="E109" s="80"/>
      <c r="F109" s="80"/>
      <c r="G109" s="80"/>
      <c r="H109" s="314"/>
      <c r="I109" s="45"/>
    </row>
    <row r="110" spans="2:9" x14ac:dyDescent="0.3">
      <c r="B110" s="80"/>
      <c r="C110" s="80"/>
      <c r="D110" s="80"/>
      <c r="E110" s="80"/>
      <c r="F110" s="80"/>
      <c r="G110" s="80"/>
      <c r="H110" s="314"/>
      <c r="I110" s="45"/>
    </row>
    <row r="111" spans="2:9" x14ac:dyDescent="0.3">
      <c r="B111" s="80"/>
      <c r="C111" s="80"/>
      <c r="D111" s="80"/>
      <c r="E111" s="80"/>
      <c r="F111" s="80"/>
      <c r="G111" s="80"/>
      <c r="H111" s="314"/>
      <c r="I111" s="45"/>
    </row>
    <row r="112" spans="2:9" x14ac:dyDescent="0.3">
      <c r="B112" s="80"/>
      <c r="C112" s="80"/>
      <c r="D112" s="80"/>
      <c r="E112" s="80"/>
      <c r="F112" s="80"/>
      <c r="G112" s="80"/>
      <c r="H112" s="314"/>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YcJZYREpZ7w4h0sNUYBe6zQAc0ymtZq4LSKGVLOEt4lfCZukhLK4l56qumzLIKe9JFUhJFX3dDNxsRa8Ne7Lkg==" saltValue="YwAo6inbcLTEhxLgGWQMv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4" zoomScaleNormal="100" workbookViewId="0">
      <selection activeCell="C30" sqref="C30"/>
    </sheetView>
  </sheetViews>
  <sheetFormatPr defaultColWidth="9.33203125" defaultRowHeight="14.4" x14ac:dyDescent="0.3"/>
  <cols>
    <col min="1" max="1" width="3" style="45" customWidth="1"/>
    <col min="2" max="2" width="48" style="131" customWidth="1"/>
    <col min="3" max="3" width="27.6640625" style="131" customWidth="1"/>
    <col min="4" max="8" width="21.6640625" style="131" customWidth="1"/>
    <col min="9" max="9" width="15.6640625" style="131"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1"/>
  </cols>
  <sheetData>
    <row r="1" spans="2:9" s="45" customFormat="1" ht="35.4" customHeight="1" x14ac:dyDescent="0.35">
      <c r="B1" s="315" t="s">
        <v>739</v>
      </c>
      <c r="C1" s="316"/>
      <c r="D1" s="47"/>
    </row>
    <row r="2" spans="2:9" s="45" customFormat="1" ht="18" x14ac:dyDescent="0.35">
      <c r="B2" s="46"/>
    </row>
    <row r="3" spans="2:9" s="45" customFormat="1" ht="15.6" x14ac:dyDescent="0.3">
      <c r="B3" s="49" t="s">
        <v>368</v>
      </c>
    </row>
    <row r="4" spans="2:9" x14ac:dyDescent="0.3">
      <c r="B4" s="114" t="s">
        <v>369</v>
      </c>
      <c r="C4" s="115" t="str">
        <f>Facility!C4</f>
        <v>Howard Midstream Energy Partners, LLC</v>
      </c>
      <c r="D4" s="45"/>
      <c r="E4" s="45"/>
      <c r="F4" s="45"/>
      <c r="G4" s="45"/>
      <c r="H4" s="45"/>
      <c r="I4" s="45"/>
    </row>
    <row r="5" spans="2:9" x14ac:dyDescent="0.3">
      <c r="B5" s="114" t="s">
        <v>14</v>
      </c>
      <c r="C5" s="115" t="str">
        <f>Facility!C21</f>
        <v>White CPF#1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7">
        <f>IF(ICR_ID="","",ICR_ID)</f>
        <v>761316</v>
      </c>
      <c r="D8" s="45"/>
      <c r="E8" s="45"/>
      <c r="F8" s="45"/>
      <c r="G8" s="45"/>
      <c r="H8" s="45"/>
      <c r="I8" s="45"/>
    </row>
    <row r="9" spans="2:9" ht="44.25" customHeight="1" x14ac:dyDescent="0.3">
      <c r="B9" s="305" t="s">
        <v>742</v>
      </c>
      <c r="C9" s="296" t="s">
        <v>897</v>
      </c>
      <c r="D9" s="45"/>
      <c r="E9" s="45"/>
      <c r="F9" s="45"/>
      <c r="G9" s="45"/>
      <c r="H9" s="45"/>
      <c r="I9" s="45"/>
    </row>
    <row r="10" spans="2:9" ht="46.5" customHeight="1" x14ac:dyDescent="0.3">
      <c r="B10" s="305" t="s">
        <v>743</v>
      </c>
      <c r="C10" s="296" t="s">
        <v>897</v>
      </c>
      <c r="D10" s="45"/>
      <c r="E10" s="45"/>
      <c r="F10" s="45"/>
      <c r="G10" s="45"/>
      <c r="H10" s="45"/>
      <c r="I10" s="45"/>
    </row>
    <row r="11" spans="2:9" ht="31.5" customHeight="1" x14ac:dyDescent="0.3">
      <c r="B11" s="305" t="s">
        <v>528</v>
      </c>
      <c r="C11" s="296" t="s">
        <v>953</v>
      </c>
      <c r="D11" s="45"/>
      <c r="E11" s="45"/>
      <c r="F11" s="45"/>
      <c r="G11" s="45"/>
      <c r="H11" s="45"/>
      <c r="I11" s="45"/>
    </row>
    <row r="12" spans="2:9" ht="31.5" customHeight="1" x14ac:dyDescent="0.3">
      <c r="B12" s="305" t="s">
        <v>744</v>
      </c>
      <c r="C12" s="296" t="s">
        <v>951</v>
      </c>
      <c r="D12" s="45"/>
      <c r="E12" s="45"/>
      <c r="F12" s="45"/>
      <c r="G12" s="45"/>
      <c r="H12" s="45"/>
      <c r="I12" s="45"/>
    </row>
    <row r="13" spans="2:9" ht="31.5" customHeight="1" x14ac:dyDescent="0.3">
      <c r="B13" s="305" t="s">
        <v>745</v>
      </c>
      <c r="C13" s="296" t="s">
        <v>897</v>
      </c>
      <c r="D13" s="45"/>
      <c r="E13" s="45"/>
      <c r="F13" s="45"/>
      <c r="G13" s="45"/>
      <c r="H13" s="45"/>
      <c r="I13" s="45"/>
    </row>
    <row r="14" spans="2:9" ht="31.5" customHeight="1" x14ac:dyDescent="0.3">
      <c r="B14" s="305" t="s">
        <v>746</v>
      </c>
      <c r="C14" s="296" t="s">
        <v>951</v>
      </c>
      <c r="D14" s="45"/>
      <c r="E14" s="45"/>
      <c r="F14" s="45"/>
      <c r="G14" s="45"/>
      <c r="H14" s="45"/>
      <c r="I14" s="45"/>
    </row>
    <row r="15" spans="2:9" ht="31.5" customHeight="1" x14ac:dyDescent="0.3">
      <c r="B15" s="305" t="s">
        <v>747</v>
      </c>
      <c r="C15" s="296" t="s">
        <v>951</v>
      </c>
      <c r="D15" s="45"/>
      <c r="E15" s="45"/>
      <c r="F15" s="45"/>
      <c r="G15" s="45"/>
      <c r="H15" s="45"/>
      <c r="I15" s="45"/>
    </row>
    <row r="16" spans="2:9" ht="31.5" customHeight="1" x14ac:dyDescent="0.3">
      <c r="B16" s="305" t="s">
        <v>748</v>
      </c>
      <c r="C16" s="296" t="s">
        <v>951</v>
      </c>
      <c r="D16" s="45"/>
      <c r="E16" s="45"/>
      <c r="F16" s="45"/>
      <c r="G16" s="45"/>
      <c r="H16" s="45"/>
      <c r="I16" s="45"/>
    </row>
    <row r="17" spans="2:32" ht="28.8" x14ac:dyDescent="0.3">
      <c r="B17" s="106" t="s">
        <v>749</v>
      </c>
      <c r="C17" s="296" t="s">
        <v>897</v>
      </c>
      <c r="D17" s="45"/>
      <c r="E17" s="45"/>
      <c r="F17" s="45"/>
      <c r="G17" s="45"/>
      <c r="H17" s="45"/>
      <c r="I17" s="45"/>
    </row>
    <row r="18" spans="2:32" x14ac:dyDescent="0.3">
      <c r="B18" s="110" t="s">
        <v>750</v>
      </c>
      <c r="C18" s="243" t="s">
        <v>799</v>
      </c>
      <c r="D18" s="45"/>
      <c r="E18" s="45"/>
      <c r="F18" s="45"/>
      <c r="G18" s="45"/>
      <c r="H18" s="45"/>
      <c r="I18" s="45"/>
    </row>
    <row r="19" spans="2:32" ht="57.6" x14ac:dyDescent="0.3">
      <c r="B19" s="106" t="s">
        <v>751</v>
      </c>
      <c r="C19" s="303" t="s">
        <v>954</v>
      </c>
      <c r="D19" s="74"/>
      <c r="E19" s="45"/>
      <c r="F19" s="45"/>
      <c r="G19" s="45"/>
      <c r="H19" s="45"/>
      <c r="I19" s="45"/>
    </row>
    <row r="20" spans="2:32" ht="28.8" x14ac:dyDescent="0.3">
      <c r="B20" s="106" t="s">
        <v>752</v>
      </c>
      <c r="C20" s="318" t="s">
        <v>753</v>
      </c>
      <c r="D20" s="318" t="s">
        <v>754</v>
      </c>
      <c r="E20" s="318" t="s">
        <v>755</v>
      </c>
      <c r="F20" s="318" t="s">
        <v>756</v>
      </c>
      <c r="G20" s="318" t="s">
        <v>757</v>
      </c>
      <c r="H20" s="318" t="s">
        <v>758</v>
      </c>
      <c r="I20" s="45"/>
    </row>
    <row r="21" spans="2:32" ht="28.8" x14ac:dyDescent="0.3">
      <c r="B21" s="110" t="s">
        <v>759</v>
      </c>
      <c r="C21" s="80" t="s">
        <v>799</v>
      </c>
      <c r="D21" s="80" t="s">
        <v>799</v>
      </c>
      <c r="E21" s="80" t="s">
        <v>799</v>
      </c>
      <c r="F21" s="80" t="s">
        <v>799</v>
      </c>
      <c r="G21" s="80" t="s">
        <v>799</v>
      </c>
      <c r="H21" s="80" t="s">
        <v>799</v>
      </c>
      <c r="I21" s="45"/>
    </row>
    <row r="22" spans="2:32" x14ac:dyDescent="0.3">
      <c r="B22" s="110" t="s">
        <v>760</v>
      </c>
      <c r="C22" s="80" t="s">
        <v>804</v>
      </c>
      <c r="D22" s="80" t="s">
        <v>804</v>
      </c>
      <c r="E22" s="80" t="s">
        <v>804</v>
      </c>
      <c r="F22" s="80" t="s">
        <v>804</v>
      </c>
      <c r="G22" s="80" t="s">
        <v>804</v>
      </c>
      <c r="H22" s="80" t="s">
        <v>804</v>
      </c>
      <c r="I22" s="45"/>
    </row>
    <row r="23" spans="2:32" x14ac:dyDescent="0.3">
      <c r="B23" s="110" t="s">
        <v>761</v>
      </c>
      <c r="C23" s="77"/>
      <c r="D23" s="77"/>
      <c r="E23" s="77"/>
      <c r="F23" s="77"/>
      <c r="G23" s="77"/>
      <c r="H23" s="77"/>
      <c r="I23" s="45"/>
    </row>
    <row r="24" spans="2:32" ht="43.2" x14ac:dyDescent="0.3">
      <c r="B24" s="86" t="s">
        <v>762</v>
      </c>
      <c r="C24" s="109" t="s">
        <v>951</v>
      </c>
      <c r="D24" s="181"/>
      <c r="E24" s="181"/>
      <c r="F24" s="45"/>
      <c r="G24" s="45"/>
      <c r="H24" s="45"/>
      <c r="I24" s="45"/>
    </row>
    <row r="25" spans="2:32" s="45" customFormat="1" x14ac:dyDescent="0.3"/>
    <row r="26" spans="2:32" ht="15.6" x14ac:dyDescent="0.3">
      <c r="B26" s="49" t="s">
        <v>763</v>
      </c>
      <c r="C26" s="319"/>
      <c r="D26" s="319"/>
      <c r="E26" s="319"/>
      <c r="F26" s="319"/>
      <c r="G26" s="319"/>
      <c r="H26" s="45"/>
      <c r="I26" s="45"/>
    </row>
    <row r="27" spans="2:32" x14ac:dyDescent="0.3">
      <c r="B27" s="320" t="s">
        <v>764</v>
      </c>
      <c r="C27" s="303">
        <v>94</v>
      </c>
      <c r="D27" s="319"/>
      <c r="E27" s="319"/>
      <c r="F27" s="319"/>
      <c r="G27" s="319"/>
      <c r="H27" s="45"/>
      <c r="I27" s="45"/>
    </row>
    <row r="28" spans="2:32" ht="41.7" customHeight="1" x14ac:dyDescent="0.3">
      <c r="B28" s="320" t="s">
        <v>765</v>
      </c>
      <c r="C28" s="303">
        <v>0</v>
      </c>
      <c r="D28" s="319"/>
      <c r="E28" s="319"/>
      <c r="F28" s="319"/>
      <c r="G28" s="319"/>
      <c r="H28" s="45"/>
      <c r="I28" s="45"/>
    </row>
    <row r="29" spans="2:32" ht="57.6" x14ac:dyDescent="0.3">
      <c r="B29" s="320" t="s">
        <v>766</v>
      </c>
      <c r="C29" s="303">
        <v>0</v>
      </c>
      <c r="D29" s="319"/>
      <c r="E29" s="319"/>
      <c r="F29" s="319"/>
      <c r="G29" s="319"/>
      <c r="H29" s="45"/>
      <c r="I29" s="45"/>
    </row>
    <row r="30" spans="2:32" x14ac:dyDescent="0.3">
      <c r="B30" s="45"/>
      <c r="C30" s="45"/>
      <c r="D30" s="45"/>
      <c r="E30" s="319"/>
      <c r="F30" s="319"/>
      <c r="G30" s="319"/>
      <c r="H30" s="45"/>
      <c r="I30" s="45"/>
    </row>
    <row r="31" spans="2:32" ht="15.6" x14ac:dyDescent="0.3">
      <c r="B31" s="49" t="s">
        <v>767</v>
      </c>
      <c r="C31" s="104"/>
      <c r="D31" s="184"/>
      <c r="E31" s="45"/>
      <c r="F31" s="319"/>
      <c r="G31" s="319"/>
      <c r="H31" s="45"/>
      <c r="I31" s="45"/>
    </row>
    <row r="32" spans="2:32" x14ac:dyDescent="0.3">
      <c r="B32" s="160"/>
      <c r="C32" s="321" t="s">
        <v>768</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474</v>
      </c>
      <c r="AE32" s="325"/>
      <c r="AF32" s="326"/>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7" t="s">
        <v>774</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107"/>
      <c r="AD34" s="107"/>
      <c r="AE34" s="164"/>
      <c r="AF34" s="164"/>
    </row>
    <row r="35" spans="2:32" x14ac:dyDescent="0.3">
      <c r="B35" s="45"/>
      <c r="C35" s="45"/>
      <c r="D35" s="45"/>
      <c r="E35" s="45"/>
      <c r="F35" s="319"/>
      <c r="G35" s="319"/>
      <c r="H35" s="45"/>
      <c r="I35" s="45"/>
    </row>
    <row r="36" spans="2:32" x14ac:dyDescent="0.3">
      <c r="B36" s="45"/>
      <c r="C36" s="45"/>
      <c r="D36" s="45"/>
      <c r="E36" s="319"/>
      <c r="F36" s="319"/>
      <c r="G36" s="319"/>
      <c r="H36" s="45"/>
      <c r="I36" s="45"/>
    </row>
    <row r="37" spans="2:32" x14ac:dyDescent="0.3">
      <c r="B37" s="45"/>
      <c r="C37" s="45"/>
      <c r="D37" s="45"/>
      <c r="E37" s="319"/>
      <c r="F37" s="319"/>
      <c r="G37" s="319"/>
      <c r="H37" s="45"/>
      <c r="I37" s="45"/>
    </row>
    <row r="38" spans="2:32" x14ac:dyDescent="0.3">
      <c r="B38" s="45"/>
      <c r="C38" s="45"/>
      <c r="D38" s="45"/>
      <c r="E38" s="319"/>
      <c r="F38" s="319"/>
      <c r="G38" s="319"/>
      <c r="H38" s="45"/>
      <c r="I38" s="45"/>
    </row>
    <row r="39" spans="2:32" x14ac:dyDescent="0.3">
      <c r="B39" s="45"/>
      <c r="C39" s="45"/>
      <c r="D39" s="45"/>
      <c r="E39" s="319"/>
      <c r="F39" s="319"/>
      <c r="G39" s="319"/>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9X+srp49u3Ou8vlc1pfKSRnL4L+e79zJU/ivogOzX+313gGej8XgKZzt3Xnx0ulQm9ZlRNQe9FrL1tfdZL6Zgg==" saltValue="2bzS68nEQrQpmcnR+LVYi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0"/>
      <c r="B1" s="330" t="str">
        <f t="shared" ref="B1:B33" si="0">IF(A1=0,"",A1)</f>
        <v/>
      </c>
      <c r="C1" s="331" t="s">
        <v>775</v>
      </c>
    </row>
    <row r="2" spans="1:3" x14ac:dyDescent="0.3">
      <c r="A2" s="330">
        <f>'Control Devices'!B11</f>
        <v>0</v>
      </c>
      <c r="B2" s="330" t="str">
        <f t="shared" si="0"/>
        <v/>
      </c>
    </row>
    <row r="3" spans="1:3" x14ac:dyDescent="0.3">
      <c r="A3" s="330">
        <f>'Control Devices'!B12</f>
        <v>0</v>
      </c>
      <c r="B3" s="330" t="str">
        <f t="shared" si="0"/>
        <v/>
      </c>
    </row>
    <row r="4" spans="1:3" x14ac:dyDescent="0.3">
      <c r="A4" s="330">
        <f>'Control Devices'!B13</f>
        <v>0</v>
      </c>
      <c r="B4" s="330" t="str">
        <f t="shared" si="0"/>
        <v/>
      </c>
    </row>
    <row r="5" spans="1:3" x14ac:dyDescent="0.3">
      <c r="A5" s="330">
        <f>'Control Devices'!B14</f>
        <v>0</v>
      </c>
      <c r="B5" s="330" t="str">
        <f t="shared" si="0"/>
        <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5PcdcOF5KlqMJ/JxPu0P1tP+HD2QJ7JW3Kc8zZ9Ukt37AFKHq0ZLiKYt4/66PX53dB/PEkXPbred8Beb1JJDxA==" saltValue="+KiWqubjo3FSXP4n8FJSl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0" zoomScale="99" zoomScaleNormal="99" workbookViewId="0">
      <selection activeCell="G8" sqref="G8"/>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RGxkKmQO3Q5Kj3OvBLGsIS+4Ljui46LnS/0EIMLBiC8x4M0K7OmKbGvLUBAA1oCDOuY2lFAe9Rmmk2JZHWaU2g==" saltValue="p4N08HaIidHGUUSTn0EXl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9"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ut5jvb7ngkfCa/WJTY0Y7UTHYvdMq/BFyE8lzJ8/2Bmx2kgNvMWw9oi/krhsRIsDMci9ry0Ew54cCKtTfOO4Kw==" saltValue="luFWNKC5ufk03cS0jkpfm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6" workbookViewId="0">
      <selection activeCell="C59" sqref="C59"/>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8">
        <v>877537097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8">
        <v>78256</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t="s">
        <v>947</v>
      </c>
    </row>
    <row r="17" spans="2:3" x14ac:dyDescent="0.3">
      <c r="B17" s="76" t="s">
        <v>305</v>
      </c>
      <c r="C17" s="79" t="s">
        <v>948</v>
      </c>
    </row>
    <row r="18" spans="2:3" x14ac:dyDescent="0.3">
      <c r="B18" s="76" t="s">
        <v>306</v>
      </c>
      <c r="C18" s="77"/>
    </row>
    <row r="20" spans="2:3" ht="15.6" x14ac:dyDescent="0.3">
      <c r="B20" s="49" t="s">
        <v>307</v>
      </c>
    </row>
    <row r="21" spans="2:3" x14ac:dyDescent="0.3">
      <c r="B21" s="76" t="s">
        <v>308</v>
      </c>
      <c r="C21" s="77" t="s">
        <v>987</v>
      </c>
    </row>
    <row r="22" spans="2:3" x14ac:dyDescent="0.3">
      <c r="B22" s="76" t="s">
        <v>309</v>
      </c>
      <c r="C22" s="78">
        <v>761316</v>
      </c>
    </row>
    <row r="23" spans="2:3" x14ac:dyDescent="0.3">
      <c r="B23" s="76" t="s">
        <v>310</v>
      </c>
      <c r="C23" s="80" t="s">
        <v>949</v>
      </c>
    </row>
    <row r="24" spans="2:3" x14ac:dyDescent="0.3">
      <c r="B24" s="76" t="s">
        <v>311</v>
      </c>
      <c r="C24" s="80"/>
    </row>
    <row r="25" spans="2:3" x14ac:dyDescent="0.3">
      <c r="B25" s="76" t="s">
        <v>312</v>
      </c>
      <c r="C25" s="77" t="s">
        <v>988</v>
      </c>
    </row>
    <row r="26" spans="2:3" x14ac:dyDescent="0.3">
      <c r="B26" s="76" t="s">
        <v>313</v>
      </c>
      <c r="C26" s="77" t="s">
        <v>989</v>
      </c>
    </row>
    <row r="27" spans="2:3" x14ac:dyDescent="0.3">
      <c r="B27" s="76" t="s">
        <v>314</v>
      </c>
      <c r="C27" s="77" t="s">
        <v>950</v>
      </c>
    </row>
    <row r="28" spans="2:3" x14ac:dyDescent="0.3">
      <c r="B28" s="76" t="s">
        <v>315</v>
      </c>
      <c r="C28" s="78">
        <v>18845</v>
      </c>
    </row>
    <row r="29" spans="2:3" x14ac:dyDescent="0.3">
      <c r="B29" s="76" t="s">
        <v>316</v>
      </c>
      <c r="C29" s="77" t="s">
        <v>990</v>
      </c>
    </row>
    <row r="30" spans="2:3" x14ac:dyDescent="0.3">
      <c r="B30" s="76" t="s">
        <v>317</v>
      </c>
      <c r="C30" s="77" t="s">
        <v>991</v>
      </c>
    </row>
    <row r="31" spans="2:3" x14ac:dyDescent="0.3">
      <c r="B31" s="76" t="s">
        <v>318</v>
      </c>
      <c r="C31" s="77" t="s">
        <v>992</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8">
        <v>78256</v>
      </c>
    </row>
    <row r="37" spans="2:3" x14ac:dyDescent="0.3">
      <c r="B37" s="76" t="s">
        <v>301</v>
      </c>
      <c r="C37" s="77" t="s">
        <v>944</v>
      </c>
    </row>
    <row r="38" spans="2:3" x14ac:dyDescent="0.3">
      <c r="B38" s="76" t="s">
        <v>302</v>
      </c>
      <c r="C38" s="77" t="s">
        <v>945</v>
      </c>
    </row>
    <row r="39" spans="2:3" x14ac:dyDescent="0.3">
      <c r="B39" s="76" t="s">
        <v>303</v>
      </c>
      <c r="C39" s="77" t="s">
        <v>946</v>
      </c>
    </row>
    <row r="40" spans="2:3" x14ac:dyDescent="0.3">
      <c r="B40" s="76" t="s">
        <v>304</v>
      </c>
      <c r="C40" s="77" t="s">
        <v>947</v>
      </c>
    </row>
    <row r="41" spans="2:3" x14ac:dyDescent="0.3">
      <c r="B41" s="76" t="s">
        <v>305</v>
      </c>
      <c r="C41" s="79" t="s">
        <v>948</v>
      </c>
    </row>
    <row r="42" spans="2:3" x14ac:dyDescent="0.3">
      <c r="B42" s="76" t="s">
        <v>306</v>
      </c>
      <c r="C42" s="77"/>
    </row>
    <row r="43" spans="2:3" x14ac:dyDescent="0.3">
      <c r="B43" s="81"/>
      <c r="C43" s="82"/>
    </row>
    <row r="44" spans="2:3" x14ac:dyDescent="0.3">
      <c r="B44" s="83" t="s">
        <v>319</v>
      </c>
      <c r="C44" s="77" t="s">
        <v>897</v>
      </c>
    </row>
    <row r="45" spans="2:3" x14ac:dyDescent="0.3">
      <c r="B45" s="83" t="s">
        <v>320</v>
      </c>
      <c r="C45" s="77" t="s">
        <v>897</v>
      </c>
    </row>
    <row r="46" spans="2:3" x14ac:dyDescent="0.3">
      <c r="B46" s="81"/>
      <c r="C46" s="82"/>
    </row>
    <row r="47" spans="2:3" x14ac:dyDescent="0.3">
      <c r="B47" s="83" t="s">
        <v>321</v>
      </c>
      <c r="C47" s="77" t="s">
        <v>897</v>
      </c>
    </row>
    <row r="48" spans="2:3" x14ac:dyDescent="0.3">
      <c r="B48" s="84" t="s">
        <v>322</v>
      </c>
      <c r="C48" s="77"/>
    </row>
    <row r="49" spans="2:3" ht="28.8" x14ac:dyDescent="0.3">
      <c r="B49" s="85" t="s">
        <v>323</v>
      </c>
      <c r="C49" s="77"/>
    </row>
    <row r="50" spans="2:3" ht="28.8" x14ac:dyDescent="0.3">
      <c r="B50" s="85" t="s">
        <v>324</v>
      </c>
      <c r="C50" s="77"/>
    </row>
    <row r="51" spans="2:3" x14ac:dyDescent="0.3">
      <c r="B51" s="86" t="s">
        <v>325</v>
      </c>
      <c r="C51" s="78">
        <v>12</v>
      </c>
    </row>
    <row r="52" spans="2:3" x14ac:dyDescent="0.3">
      <c r="B52" s="87" t="s">
        <v>326</v>
      </c>
      <c r="C52" s="88" t="s">
        <v>986</v>
      </c>
    </row>
    <row r="53" spans="2:3" x14ac:dyDescent="0.3">
      <c r="B53" s="81"/>
      <c r="C53" s="82"/>
    </row>
    <row r="54" spans="2:3" ht="72" x14ac:dyDescent="0.3">
      <c r="B54" s="89" t="s">
        <v>327</v>
      </c>
      <c r="C54" s="90">
        <f>49740*10^3</f>
        <v>49740000</v>
      </c>
    </row>
    <row r="55" spans="2:3" x14ac:dyDescent="0.3">
      <c r="B55" s="91" t="s">
        <v>328</v>
      </c>
      <c r="C55" s="77" t="s">
        <v>897</v>
      </c>
    </row>
    <row r="56" spans="2:3" ht="72" x14ac:dyDescent="0.3">
      <c r="B56" s="86" t="s">
        <v>329</v>
      </c>
      <c r="C56" s="78">
        <v>0</v>
      </c>
    </row>
    <row r="57" spans="2:3" ht="28.8" x14ac:dyDescent="0.3">
      <c r="B57" s="86" t="s">
        <v>330</v>
      </c>
      <c r="C57" s="77"/>
    </row>
    <row r="58" spans="2:3" ht="28.8" x14ac:dyDescent="0.3">
      <c r="B58" s="86" t="s">
        <v>331</v>
      </c>
      <c r="C58" s="77">
        <v>15</v>
      </c>
    </row>
    <row r="60" spans="2:3" ht="15.6" x14ac:dyDescent="0.3">
      <c r="B60" s="92" t="s">
        <v>332</v>
      </c>
      <c r="C60" s="93" t="s">
        <v>333</v>
      </c>
    </row>
    <row r="61" spans="2:3" x14ac:dyDescent="0.3">
      <c r="B61" s="94" t="s">
        <v>38</v>
      </c>
      <c r="C61" s="95" t="s">
        <v>897</v>
      </c>
    </row>
    <row r="62" spans="2:3" x14ac:dyDescent="0.3">
      <c r="B62" s="96" t="s">
        <v>42</v>
      </c>
      <c r="C62" s="77" t="s">
        <v>897</v>
      </c>
    </row>
    <row r="63" spans="2:3" x14ac:dyDescent="0.3">
      <c r="B63" s="97" t="s">
        <v>334</v>
      </c>
      <c r="C63" s="77" t="s">
        <v>951</v>
      </c>
    </row>
    <row r="64" spans="2:3" x14ac:dyDescent="0.3">
      <c r="B64" s="97" t="s">
        <v>50</v>
      </c>
      <c r="C64" s="77" t="s">
        <v>897</v>
      </c>
    </row>
    <row r="65" spans="2:3" x14ac:dyDescent="0.3">
      <c r="B65" s="96" t="s">
        <v>335</v>
      </c>
      <c r="C65" s="77" t="s">
        <v>951</v>
      </c>
    </row>
    <row r="66" spans="2:3" x14ac:dyDescent="0.3">
      <c r="B66" s="96" t="s">
        <v>336</v>
      </c>
    </row>
    <row r="67" spans="2:3" x14ac:dyDescent="0.3">
      <c r="B67" s="96" t="s">
        <v>337</v>
      </c>
      <c r="C67" s="77" t="s">
        <v>951</v>
      </c>
    </row>
    <row r="68" spans="2:3" x14ac:dyDescent="0.3">
      <c r="B68" s="96" t="s">
        <v>338</v>
      </c>
      <c r="C68" s="77" t="s">
        <v>951</v>
      </c>
    </row>
    <row r="69" spans="2:3" x14ac:dyDescent="0.3">
      <c r="B69" s="96" t="s">
        <v>339</v>
      </c>
      <c r="C69" s="77" t="s">
        <v>951</v>
      </c>
    </row>
    <row r="70" spans="2:3" x14ac:dyDescent="0.3">
      <c r="B70" s="96" t="s">
        <v>340</v>
      </c>
      <c r="C70" s="77" t="s">
        <v>951</v>
      </c>
    </row>
    <row r="71" spans="2:3" x14ac:dyDescent="0.3">
      <c r="B71" s="96" t="s">
        <v>341</v>
      </c>
      <c r="C71" s="77" t="s">
        <v>951</v>
      </c>
    </row>
    <row r="72" spans="2:3" x14ac:dyDescent="0.3">
      <c r="B72" s="96" t="s">
        <v>342</v>
      </c>
      <c r="C72" s="77" t="s">
        <v>951</v>
      </c>
    </row>
    <row r="73" spans="2:3" x14ac:dyDescent="0.3">
      <c r="B73" s="96" t="s">
        <v>70</v>
      </c>
      <c r="C73" s="77" t="s">
        <v>897</v>
      </c>
    </row>
    <row r="74" spans="2:3" x14ac:dyDescent="0.3">
      <c r="B74" s="96" t="s">
        <v>916</v>
      </c>
      <c r="C74" s="77" t="s">
        <v>951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951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952</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1.95" customHeight="1" x14ac:dyDescent="0.3">
      <c r="B91" s="110" t="s">
        <v>355</v>
      </c>
      <c r="C91" s="109" t="s">
        <v>897</v>
      </c>
    </row>
    <row r="92" spans="2:4" x14ac:dyDescent="0.3">
      <c r="B92" s="110" t="s">
        <v>356</v>
      </c>
      <c r="C92" s="109" t="s">
        <v>951</v>
      </c>
    </row>
    <row r="93" spans="2:4" ht="28.8" x14ac:dyDescent="0.3">
      <c r="B93" s="111" t="s">
        <v>357</v>
      </c>
      <c r="C93" s="109" t="s">
        <v>897</v>
      </c>
      <c r="D93" s="45"/>
    </row>
    <row r="94" spans="2:4" x14ac:dyDescent="0.3">
      <c r="B94" s="110" t="s">
        <v>358</v>
      </c>
      <c r="C94" s="109" t="s">
        <v>951</v>
      </c>
    </row>
    <row r="95" spans="2:4" x14ac:dyDescent="0.3">
      <c r="B95" s="110" t="s">
        <v>359</v>
      </c>
      <c r="C95" s="109" t="s">
        <v>951</v>
      </c>
    </row>
    <row r="96" spans="2:4" x14ac:dyDescent="0.3">
      <c r="B96" s="110" t="s">
        <v>360</v>
      </c>
      <c r="C96" s="109" t="s">
        <v>951</v>
      </c>
    </row>
    <row r="97" spans="2:3" x14ac:dyDescent="0.3">
      <c r="B97" s="110" t="s">
        <v>361</v>
      </c>
      <c r="C97" s="109" t="s">
        <v>897</v>
      </c>
    </row>
    <row r="98" spans="2:3" x14ac:dyDescent="0.3">
      <c r="B98" s="110" t="s">
        <v>362</v>
      </c>
      <c r="C98" s="109" t="s">
        <v>951</v>
      </c>
    </row>
    <row r="99" spans="2:3" x14ac:dyDescent="0.3">
      <c r="B99" s="110" t="s">
        <v>363</v>
      </c>
      <c r="C99" s="109" t="s">
        <v>897</v>
      </c>
    </row>
    <row r="100" spans="2:3" x14ac:dyDescent="0.3">
      <c r="B100" s="110" t="s">
        <v>364</v>
      </c>
      <c r="C100" s="109" t="s">
        <v>951</v>
      </c>
    </row>
    <row r="101" spans="2:3" ht="28.8" x14ac:dyDescent="0.3">
      <c r="B101" s="106" t="s">
        <v>365</v>
      </c>
      <c r="C101" s="109" t="s">
        <v>897</v>
      </c>
    </row>
    <row r="102" spans="2:3" x14ac:dyDescent="0.3">
      <c r="B102" s="112" t="s">
        <v>366</v>
      </c>
      <c r="C102" s="113">
        <v>563977</v>
      </c>
    </row>
  </sheetData>
  <sheetProtection algorithmName="SHA-512" hashValue="NCb4cT7QvRDS+jKEgxMo1YtpJWKYtyOG4nqtMPcw10fXua0bY/3j4r7Ca76FUsogSRToddza5wW0boW4FVIMzQ==" saltValue="21cfSiPHMqwyZaxaqvhp7Q=="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47 C86:C101 C61:C65 C67: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06B78F23-B275-4121-B36B-A34E3AFC7212}"/>
    <hyperlink ref="C41" r:id="rId2" xr:uid="{CE3C4DEB-A05E-4478-B665-26CF437B1A7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abSelected="1" topLeftCell="A9" workbookViewId="0">
      <selection activeCell="C19" sqref="C19:D47"/>
    </sheetView>
  </sheetViews>
  <sheetFormatPr defaultRowHeight="14.4" x14ac:dyDescent="0.3"/>
  <cols>
    <col min="1" max="1" width="3" style="45" customWidth="1"/>
    <col min="2" max="2" width="31.33203125" style="45" customWidth="1"/>
    <col min="3" max="3" width="34.88671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Howard Midstream Energy Partners, LLC</v>
      </c>
    </row>
    <row r="5" spans="2:5" x14ac:dyDescent="0.3">
      <c r="B5" s="114" t="s">
        <v>14</v>
      </c>
      <c r="C5" s="115" t="str">
        <f>Facility!C21</f>
        <v>White CPF#1 Compressor Station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44282</v>
      </c>
      <c r="D10" s="121">
        <v>44282</v>
      </c>
    </row>
    <row r="11" spans="2:5" x14ac:dyDescent="0.3">
      <c r="B11" s="120"/>
      <c r="C11" s="122" t="s">
        <v>373</v>
      </c>
      <c r="D11" s="122" t="s">
        <v>374</v>
      </c>
    </row>
    <row r="12" spans="2:5" x14ac:dyDescent="0.3">
      <c r="B12" s="123" t="s">
        <v>375</v>
      </c>
      <c r="C12" s="124" t="s">
        <v>376</v>
      </c>
      <c r="D12" s="124" t="s">
        <v>376</v>
      </c>
    </row>
    <row r="13" spans="2:5" x14ac:dyDescent="0.3">
      <c r="B13" s="125" t="s">
        <v>377</v>
      </c>
      <c r="C13" s="126">
        <v>8.6800000000000002E-2</v>
      </c>
      <c r="D13" s="126">
        <v>8.8599999999999998E-2</v>
      </c>
    </row>
    <row r="14" spans="2:5" x14ac:dyDescent="0.3">
      <c r="B14" s="127" t="s">
        <v>378</v>
      </c>
      <c r="C14" s="126">
        <v>0.1787</v>
      </c>
      <c r="D14" s="126">
        <v>0.2213</v>
      </c>
    </row>
    <row r="15" spans="2:5" x14ac:dyDescent="0.3">
      <c r="B15" s="127" t="s">
        <v>379</v>
      </c>
      <c r="C15" s="126">
        <v>3.1355</v>
      </c>
      <c r="D15" s="126">
        <v>3.1164000000000001</v>
      </c>
      <c r="E15" s="128"/>
    </row>
    <row r="16" spans="2:5" x14ac:dyDescent="0.3">
      <c r="B16" s="127" t="s">
        <v>380</v>
      </c>
      <c r="C16" s="126">
        <v>7.2700000000000001E-2</v>
      </c>
      <c r="D16" s="126">
        <v>7.0499999999999993E-2</v>
      </c>
      <c r="E16" s="128"/>
    </row>
    <row r="17" spans="2:5" x14ac:dyDescent="0.3">
      <c r="B17" s="127" t="s">
        <v>381</v>
      </c>
      <c r="C17" s="126">
        <v>0</v>
      </c>
      <c r="D17" s="126">
        <v>0</v>
      </c>
      <c r="E17" s="128"/>
    </row>
    <row r="18" spans="2:5" x14ac:dyDescent="0.3">
      <c r="B18" s="127" t="s">
        <v>382</v>
      </c>
      <c r="C18" s="126">
        <v>2.3999999999999998E-3</v>
      </c>
      <c r="D18" s="126">
        <v>0.22</v>
      </c>
      <c r="E18" s="128"/>
    </row>
    <row r="19" spans="2:5" x14ac:dyDescent="0.3">
      <c r="B19" s="127" t="s">
        <v>383</v>
      </c>
      <c r="C19" s="126">
        <v>0</v>
      </c>
      <c r="D19" s="126">
        <v>0</v>
      </c>
      <c r="E19" s="128"/>
    </row>
    <row r="20" spans="2:5" x14ac:dyDescent="0.3">
      <c r="B20" s="127" t="s">
        <v>384</v>
      </c>
      <c r="C20" s="126">
        <v>0</v>
      </c>
      <c r="D20" s="126">
        <v>0</v>
      </c>
      <c r="E20" s="128"/>
    </row>
    <row r="21" spans="2:5" x14ac:dyDescent="0.3">
      <c r="B21" s="127" t="s">
        <v>385</v>
      </c>
      <c r="C21" s="126">
        <v>0</v>
      </c>
      <c r="D21" s="126">
        <v>0</v>
      </c>
      <c r="E21" s="128"/>
    </row>
    <row r="22" spans="2:5" x14ac:dyDescent="0.3">
      <c r="B22" s="127" t="s">
        <v>386</v>
      </c>
      <c r="C22" s="126">
        <v>0</v>
      </c>
      <c r="D22" s="126">
        <v>0</v>
      </c>
      <c r="E22" s="128"/>
    </row>
    <row r="23" spans="2:5" x14ac:dyDescent="0.3">
      <c r="B23" s="127" t="s">
        <v>387</v>
      </c>
      <c r="C23" s="126">
        <v>0</v>
      </c>
      <c r="D23" s="126">
        <v>0</v>
      </c>
      <c r="E23" s="128"/>
    </row>
    <row r="24" spans="2:5" x14ac:dyDescent="0.3">
      <c r="B24" s="127" t="s">
        <v>388</v>
      </c>
      <c r="C24" s="126">
        <v>0</v>
      </c>
      <c r="D24" s="126">
        <v>0</v>
      </c>
      <c r="E24" s="128"/>
    </row>
    <row r="25" spans="2:5" ht="14.7" customHeight="1" x14ac:dyDescent="0.3">
      <c r="B25" s="129" t="s">
        <v>389</v>
      </c>
      <c r="C25" s="126">
        <v>0</v>
      </c>
      <c r="D25" s="126">
        <v>0</v>
      </c>
      <c r="E25" s="128"/>
    </row>
    <row r="26" spans="2:5" ht="14.7" customHeight="1" x14ac:dyDescent="0.3">
      <c r="B26" s="129" t="s">
        <v>390</v>
      </c>
      <c r="C26" s="126">
        <v>0</v>
      </c>
      <c r="D26" s="126">
        <v>0</v>
      </c>
      <c r="E26" s="128"/>
    </row>
    <row r="27" spans="2:5" ht="14.7" customHeight="1" x14ac:dyDescent="0.3">
      <c r="B27" s="129" t="s">
        <v>391</v>
      </c>
      <c r="C27" s="126">
        <v>0</v>
      </c>
      <c r="D27" s="126">
        <v>0</v>
      </c>
      <c r="E27" s="128"/>
    </row>
    <row r="28" spans="2:5" x14ac:dyDescent="0.3">
      <c r="B28" s="129" t="s">
        <v>392</v>
      </c>
      <c r="C28" s="126">
        <v>0</v>
      </c>
      <c r="D28" s="126">
        <v>0</v>
      </c>
      <c r="E28" s="128"/>
    </row>
    <row r="29" spans="2:5" x14ac:dyDescent="0.3">
      <c r="B29" s="129" t="s">
        <v>393</v>
      </c>
      <c r="C29" s="126">
        <v>0</v>
      </c>
      <c r="D29" s="126">
        <v>0</v>
      </c>
      <c r="E29" s="128"/>
    </row>
    <row r="30" spans="2:5" x14ac:dyDescent="0.3">
      <c r="B30" s="129" t="s">
        <v>394</v>
      </c>
      <c r="C30" s="126">
        <v>0</v>
      </c>
      <c r="D30" s="126">
        <v>0</v>
      </c>
      <c r="E30" s="128"/>
    </row>
    <row r="31" spans="2:5" x14ac:dyDescent="0.3">
      <c r="B31" s="129" t="s">
        <v>395</v>
      </c>
      <c r="C31" s="126">
        <v>0</v>
      </c>
      <c r="D31" s="126">
        <v>0</v>
      </c>
      <c r="E31" s="128"/>
    </row>
    <row r="32" spans="2:5" x14ac:dyDescent="0.3">
      <c r="B32" s="129" t="s">
        <v>396</v>
      </c>
      <c r="C32" s="126">
        <v>0</v>
      </c>
      <c r="D32" s="126">
        <v>0</v>
      </c>
      <c r="E32" s="128"/>
    </row>
    <row r="33" spans="2:5" x14ac:dyDescent="0.3">
      <c r="B33" s="129" t="s">
        <v>397</v>
      </c>
      <c r="C33" s="126">
        <v>0</v>
      </c>
      <c r="D33" s="126">
        <v>0</v>
      </c>
      <c r="E33" s="128"/>
    </row>
    <row r="34" spans="2:5" x14ac:dyDescent="0.3">
      <c r="B34" s="129" t="s">
        <v>398</v>
      </c>
      <c r="C34" s="126">
        <v>0</v>
      </c>
      <c r="D34" s="126">
        <v>0</v>
      </c>
      <c r="E34" s="128"/>
    </row>
    <row r="35" spans="2:5" x14ac:dyDescent="0.3">
      <c r="B35" s="129" t="s">
        <v>399</v>
      </c>
      <c r="C35" s="126">
        <v>0</v>
      </c>
      <c r="D35" s="126">
        <v>0</v>
      </c>
      <c r="E35" s="128"/>
    </row>
    <row r="36" spans="2:5" x14ac:dyDescent="0.3">
      <c r="B36" s="129" t="s">
        <v>400</v>
      </c>
      <c r="C36" s="126">
        <v>0</v>
      </c>
      <c r="D36" s="126">
        <v>0</v>
      </c>
      <c r="E36" s="128"/>
    </row>
    <row r="37" spans="2:5" x14ac:dyDescent="0.3">
      <c r="B37" s="129" t="s">
        <v>401</v>
      </c>
      <c r="C37" s="126">
        <v>0</v>
      </c>
      <c r="D37" s="126">
        <v>0</v>
      </c>
      <c r="E37" s="128"/>
    </row>
    <row r="38" spans="2:5" x14ac:dyDescent="0.3">
      <c r="B38" s="129" t="s">
        <v>402</v>
      </c>
      <c r="C38" s="126">
        <v>0</v>
      </c>
      <c r="D38" s="126">
        <v>0</v>
      </c>
    </row>
    <row r="39" spans="2:5" x14ac:dyDescent="0.3">
      <c r="B39" s="129" t="s">
        <v>403</v>
      </c>
      <c r="C39" s="126">
        <v>0</v>
      </c>
      <c r="D39" s="126">
        <v>0</v>
      </c>
    </row>
    <row r="40" spans="2:5" x14ac:dyDescent="0.3">
      <c r="B40" s="129" t="s">
        <v>404</v>
      </c>
      <c r="C40" s="126">
        <v>0</v>
      </c>
      <c r="D40" s="126">
        <v>0</v>
      </c>
    </row>
    <row r="41" spans="2:5" x14ac:dyDescent="0.3">
      <c r="B41" s="129" t="s">
        <v>405</v>
      </c>
      <c r="C41" s="126">
        <v>0</v>
      </c>
      <c r="D41" s="126">
        <v>0</v>
      </c>
    </row>
    <row r="42" spans="2:5" x14ac:dyDescent="0.3">
      <c r="B42" s="129" t="s">
        <v>406</v>
      </c>
      <c r="C42" s="126">
        <v>0</v>
      </c>
      <c r="D42" s="126">
        <v>0</v>
      </c>
    </row>
    <row r="43" spans="2:5" x14ac:dyDescent="0.3">
      <c r="B43" s="129" t="s">
        <v>407</v>
      </c>
      <c r="C43" s="126">
        <v>0</v>
      </c>
      <c r="D43" s="126">
        <v>0</v>
      </c>
    </row>
    <row r="44" spans="2:5" x14ac:dyDescent="0.3">
      <c r="B44" s="129" t="s">
        <v>408</v>
      </c>
      <c r="C44" s="126">
        <v>0</v>
      </c>
      <c r="D44" s="126">
        <v>0</v>
      </c>
    </row>
    <row r="45" spans="2:5" x14ac:dyDescent="0.3">
      <c r="B45" s="129" t="s">
        <v>409</v>
      </c>
      <c r="C45" s="126">
        <v>0</v>
      </c>
      <c r="D45" s="126">
        <v>0</v>
      </c>
    </row>
    <row r="46" spans="2:5" x14ac:dyDescent="0.3">
      <c r="B46" s="129" t="s">
        <v>410</v>
      </c>
      <c r="C46" s="126">
        <v>0</v>
      </c>
      <c r="D46" s="126">
        <v>0</v>
      </c>
    </row>
    <row r="47" spans="2:5" x14ac:dyDescent="0.3">
      <c r="B47" s="129" t="s">
        <v>411</v>
      </c>
      <c r="C47" s="126">
        <v>0</v>
      </c>
      <c r="D47" s="126">
        <v>0</v>
      </c>
    </row>
    <row r="48" spans="2:5" x14ac:dyDescent="0.3">
      <c r="B48" s="125" t="s">
        <v>412</v>
      </c>
      <c r="C48" s="126"/>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VcpnO9z2faUU9ZmfxeyFso2lF4kFUfXwAzdxoV0c3ldSSx/yqywZ9vcjfxTDuDCxosdHoEJ0MMvNhUC6FFpp6g==" saltValue="LbEJKxVxXpcZYbg5t3JvL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33203125" defaultRowHeight="14.4" x14ac:dyDescent="0.3"/>
  <cols>
    <col min="1" max="1" width="3" style="45" customWidth="1"/>
    <col min="2" max="2" width="38.5546875" style="131" customWidth="1"/>
    <col min="3" max="3" width="27.33203125" style="131" customWidth="1"/>
    <col min="4" max="4" width="22.6640625" style="131" customWidth="1"/>
    <col min="5" max="11" width="18.6640625" style="131" customWidth="1"/>
    <col min="12" max="12" width="22.6640625" style="131" customWidth="1"/>
    <col min="13" max="13" width="21.44140625" style="131" customWidth="1"/>
    <col min="14" max="14" width="21.33203125" style="131" customWidth="1"/>
    <col min="15" max="15" width="22.6640625" style="131" customWidth="1"/>
    <col min="16" max="16" width="18.33203125" style="131" bestFit="1" customWidth="1"/>
    <col min="17" max="17" width="19.33203125" style="131" bestFit="1" customWidth="1"/>
    <col min="18" max="18" width="21.664062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33203125" style="131" customWidth="1"/>
    <col min="25" max="26" width="23.44140625" style="131" customWidth="1"/>
    <col min="27" max="27" width="22.6640625" style="131" customWidth="1"/>
    <col min="28" max="28" width="17.5546875" style="131" customWidth="1"/>
    <col min="29" max="70" width="9.33203125" style="45"/>
    <col min="71" max="16384" width="9.332031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Howard Midstream Energy Partners,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White CPF#1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Z52Ix6BZ3Lf27gTuFKUiY7xHexnjnADUDp/bmdXBXtgnhw/iATMwSvpEuOCKY2q0MJO4uW2hDjSXvThwJotN6g==" saltValue="r8UWpOVI6sehYlXFSbLYBA=="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6" workbookViewId="0">
      <selection activeCell="H12" sqref="H12:H34"/>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Howard Midstream Energy Partners, LLC</v>
      </c>
    </row>
    <row r="6" spans="2:14" x14ac:dyDescent="0.3">
      <c r="B6" s="114" t="s">
        <v>14</v>
      </c>
      <c r="C6" s="115" t="str">
        <f>Facility!C21</f>
        <v>White CPF#1 Compressor Station</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2"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x14ac:dyDescent="0.3">
      <c r="B12" s="163" t="s">
        <v>389</v>
      </c>
      <c r="C12" s="164" t="s">
        <v>868</v>
      </c>
      <c r="D12" s="164" t="s">
        <v>868</v>
      </c>
      <c r="E12" s="43" t="s">
        <v>890</v>
      </c>
      <c r="F12" s="164" t="s">
        <v>868</v>
      </c>
      <c r="G12" s="43" t="s">
        <v>890</v>
      </c>
      <c r="H12" s="43" t="s">
        <v>890</v>
      </c>
      <c r="I12" s="43" t="s">
        <v>890</v>
      </c>
      <c r="J12" s="43" t="s">
        <v>890</v>
      </c>
      <c r="K12" s="164" t="s">
        <v>868</v>
      </c>
      <c r="L12" s="165"/>
      <c r="M12" s="166" t="s">
        <v>791</v>
      </c>
      <c r="N12" s="167"/>
    </row>
    <row r="13" spans="2:14" s="10" customFormat="1" x14ac:dyDescent="0.3">
      <c r="B13" s="163" t="s">
        <v>390</v>
      </c>
      <c r="C13" s="164" t="s">
        <v>868</v>
      </c>
      <c r="D13" s="164" t="s">
        <v>868</v>
      </c>
      <c r="E13" s="43" t="s">
        <v>890</v>
      </c>
      <c r="F13" s="164" t="s">
        <v>868</v>
      </c>
      <c r="G13" s="43" t="s">
        <v>890</v>
      </c>
      <c r="H13" s="43" t="s">
        <v>890</v>
      </c>
      <c r="I13" s="43" t="s">
        <v>890</v>
      </c>
      <c r="J13" s="43" t="s">
        <v>890</v>
      </c>
      <c r="K13" s="164" t="s">
        <v>868</v>
      </c>
      <c r="L13" s="165"/>
      <c r="M13" s="166" t="s">
        <v>791</v>
      </c>
    </row>
    <row r="14" spans="2:14" s="10" customFormat="1" x14ac:dyDescent="0.3">
      <c r="B14" s="163" t="s">
        <v>391</v>
      </c>
      <c r="C14" s="164" t="s">
        <v>868</v>
      </c>
      <c r="D14" s="164" t="s">
        <v>868</v>
      </c>
      <c r="E14" s="43" t="s">
        <v>890</v>
      </c>
      <c r="F14" s="164" t="s">
        <v>868</v>
      </c>
      <c r="G14" s="43" t="s">
        <v>890</v>
      </c>
      <c r="H14" s="43" t="s">
        <v>890</v>
      </c>
      <c r="I14" s="43" t="s">
        <v>890</v>
      </c>
      <c r="J14" s="43" t="s">
        <v>890</v>
      </c>
      <c r="K14" s="164" t="s">
        <v>868</v>
      </c>
      <c r="L14" s="165"/>
      <c r="M14" s="166" t="s">
        <v>791</v>
      </c>
    </row>
    <row r="15" spans="2:14" s="10" customFormat="1" x14ac:dyDescent="0.3">
      <c r="B15" s="163" t="s">
        <v>392</v>
      </c>
      <c r="C15" s="164" t="s">
        <v>868</v>
      </c>
      <c r="D15" s="164" t="s">
        <v>868</v>
      </c>
      <c r="E15" s="43" t="s">
        <v>890</v>
      </c>
      <c r="F15" s="164" t="s">
        <v>868</v>
      </c>
      <c r="G15" s="43" t="s">
        <v>890</v>
      </c>
      <c r="H15" s="43" t="s">
        <v>890</v>
      </c>
      <c r="I15" s="43" t="s">
        <v>890</v>
      </c>
      <c r="J15" s="43" t="s">
        <v>890</v>
      </c>
      <c r="K15" s="164" t="s">
        <v>868</v>
      </c>
      <c r="L15" s="165"/>
      <c r="M15" s="166" t="s">
        <v>791</v>
      </c>
    </row>
    <row r="16" spans="2:14" s="10" customFormat="1" x14ac:dyDescent="0.3">
      <c r="B16" s="163" t="s">
        <v>393</v>
      </c>
      <c r="C16" s="164" t="s">
        <v>868</v>
      </c>
      <c r="D16" s="164" t="s">
        <v>868</v>
      </c>
      <c r="E16" s="43" t="s">
        <v>890</v>
      </c>
      <c r="F16" s="164" t="s">
        <v>868</v>
      </c>
      <c r="G16" s="43" t="s">
        <v>890</v>
      </c>
      <c r="H16" s="43" t="s">
        <v>890</v>
      </c>
      <c r="I16" s="43" t="s">
        <v>890</v>
      </c>
      <c r="J16" s="43" t="s">
        <v>890</v>
      </c>
      <c r="K16" s="164" t="s">
        <v>868</v>
      </c>
      <c r="L16" s="165"/>
      <c r="M16" s="166" t="s">
        <v>791</v>
      </c>
    </row>
    <row r="17" spans="2:13" s="10" customFormat="1" x14ac:dyDescent="0.3">
      <c r="B17" s="163" t="s">
        <v>394</v>
      </c>
      <c r="C17" s="164" t="s">
        <v>868</v>
      </c>
      <c r="D17" s="164" t="s">
        <v>868</v>
      </c>
      <c r="E17" s="43" t="s">
        <v>890</v>
      </c>
      <c r="F17" s="164" t="s">
        <v>868</v>
      </c>
      <c r="G17" s="43" t="s">
        <v>890</v>
      </c>
      <c r="H17" s="43" t="s">
        <v>890</v>
      </c>
      <c r="I17" s="43" t="s">
        <v>890</v>
      </c>
      <c r="J17" s="43" t="s">
        <v>890</v>
      </c>
      <c r="K17" s="164" t="s">
        <v>868</v>
      </c>
      <c r="L17" s="165"/>
      <c r="M17" s="166" t="s">
        <v>791</v>
      </c>
    </row>
    <row r="18" spans="2:13" s="10" customFormat="1" x14ac:dyDescent="0.3">
      <c r="B18" s="163" t="s">
        <v>395</v>
      </c>
      <c r="C18" s="164" t="s">
        <v>868</v>
      </c>
      <c r="D18" s="164" t="s">
        <v>868</v>
      </c>
      <c r="E18" s="43" t="s">
        <v>890</v>
      </c>
      <c r="F18" s="164" t="s">
        <v>868</v>
      </c>
      <c r="G18" s="43" t="s">
        <v>890</v>
      </c>
      <c r="H18" s="43" t="s">
        <v>890</v>
      </c>
      <c r="I18" s="43" t="s">
        <v>890</v>
      </c>
      <c r="J18" s="43" t="s">
        <v>890</v>
      </c>
      <c r="K18" s="164" t="s">
        <v>868</v>
      </c>
      <c r="L18" s="165"/>
      <c r="M18" s="166" t="s">
        <v>791</v>
      </c>
    </row>
    <row r="19" spans="2:13" s="10" customFormat="1" x14ac:dyDescent="0.3">
      <c r="B19" s="163" t="s">
        <v>396</v>
      </c>
      <c r="C19" s="164" t="s">
        <v>868</v>
      </c>
      <c r="D19" s="164" t="s">
        <v>868</v>
      </c>
      <c r="E19" s="43" t="s">
        <v>890</v>
      </c>
      <c r="F19" s="164" t="s">
        <v>868</v>
      </c>
      <c r="G19" s="43" t="s">
        <v>890</v>
      </c>
      <c r="H19" s="43" t="s">
        <v>890</v>
      </c>
      <c r="I19" s="43" t="s">
        <v>890</v>
      </c>
      <c r="J19" s="43" t="s">
        <v>890</v>
      </c>
      <c r="K19" s="164" t="s">
        <v>868</v>
      </c>
      <c r="L19" s="165"/>
      <c r="M19" s="166" t="s">
        <v>791</v>
      </c>
    </row>
    <row r="20" spans="2:13" s="10" customFormat="1" x14ac:dyDescent="0.3">
      <c r="B20" s="163" t="s">
        <v>397</v>
      </c>
      <c r="C20" s="164" t="s">
        <v>868</v>
      </c>
      <c r="D20" s="164" t="s">
        <v>868</v>
      </c>
      <c r="E20" s="43" t="s">
        <v>890</v>
      </c>
      <c r="F20" s="164" t="s">
        <v>868</v>
      </c>
      <c r="G20" s="43" t="s">
        <v>890</v>
      </c>
      <c r="H20" s="43" t="s">
        <v>890</v>
      </c>
      <c r="I20" s="43" t="s">
        <v>890</v>
      </c>
      <c r="J20" s="43" t="s">
        <v>890</v>
      </c>
      <c r="K20" s="164" t="s">
        <v>868</v>
      </c>
      <c r="L20" s="165"/>
      <c r="M20" s="166" t="s">
        <v>791</v>
      </c>
    </row>
    <row r="21" spans="2:13" s="10" customFormat="1" x14ac:dyDescent="0.3">
      <c r="B21" s="163" t="s">
        <v>398</v>
      </c>
      <c r="C21" s="164" t="s">
        <v>868</v>
      </c>
      <c r="D21" s="164" t="s">
        <v>868</v>
      </c>
      <c r="E21" s="43" t="s">
        <v>890</v>
      </c>
      <c r="F21" s="164" t="s">
        <v>868</v>
      </c>
      <c r="G21" s="43" t="s">
        <v>890</v>
      </c>
      <c r="H21" s="43" t="s">
        <v>890</v>
      </c>
      <c r="I21" s="43" t="s">
        <v>890</v>
      </c>
      <c r="J21" s="43" t="s">
        <v>890</v>
      </c>
      <c r="K21" s="164" t="s">
        <v>868</v>
      </c>
      <c r="L21" s="165"/>
      <c r="M21" s="166" t="s">
        <v>791</v>
      </c>
    </row>
    <row r="22" spans="2:13" s="10" customFormat="1" x14ac:dyDescent="0.3">
      <c r="B22" s="163" t="s">
        <v>399</v>
      </c>
      <c r="C22" s="164" t="s">
        <v>868</v>
      </c>
      <c r="D22" s="164" t="s">
        <v>868</v>
      </c>
      <c r="E22" s="43" t="s">
        <v>890</v>
      </c>
      <c r="F22" s="164" t="s">
        <v>868</v>
      </c>
      <c r="G22" s="43" t="s">
        <v>890</v>
      </c>
      <c r="H22" s="43" t="s">
        <v>890</v>
      </c>
      <c r="I22" s="43" t="s">
        <v>890</v>
      </c>
      <c r="J22" s="43" t="s">
        <v>890</v>
      </c>
      <c r="K22" s="164" t="s">
        <v>868</v>
      </c>
      <c r="L22" s="165"/>
      <c r="M22" s="166" t="s">
        <v>791</v>
      </c>
    </row>
    <row r="23" spans="2:13" s="10" customFormat="1" x14ac:dyDescent="0.3">
      <c r="B23" s="163" t="s">
        <v>400</v>
      </c>
      <c r="C23" s="164" t="s">
        <v>868</v>
      </c>
      <c r="D23" s="164" t="s">
        <v>868</v>
      </c>
      <c r="E23" s="43" t="s">
        <v>890</v>
      </c>
      <c r="F23" s="164" t="s">
        <v>868</v>
      </c>
      <c r="G23" s="43" t="s">
        <v>890</v>
      </c>
      <c r="H23" s="43" t="s">
        <v>890</v>
      </c>
      <c r="I23" s="43" t="s">
        <v>890</v>
      </c>
      <c r="J23" s="43" t="s">
        <v>890</v>
      </c>
      <c r="K23" s="164" t="s">
        <v>868</v>
      </c>
      <c r="L23" s="165"/>
      <c r="M23" s="166" t="s">
        <v>791</v>
      </c>
    </row>
    <row r="24" spans="2:13" s="10" customFormat="1" x14ac:dyDescent="0.3">
      <c r="B24" s="163" t="s">
        <v>401</v>
      </c>
      <c r="C24" s="164" t="s">
        <v>868</v>
      </c>
      <c r="D24" s="164" t="s">
        <v>868</v>
      </c>
      <c r="E24" s="43" t="s">
        <v>890</v>
      </c>
      <c r="F24" s="164" t="s">
        <v>868</v>
      </c>
      <c r="G24" s="43" t="s">
        <v>890</v>
      </c>
      <c r="H24" s="43" t="s">
        <v>890</v>
      </c>
      <c r="I24" s="43" t="s">
        <v>890</v>
      </c>
      <c r="J24" s="43" t="s">
        <v>890</v>
      </c>
      <c r="K24" s="164" t="s">
        <v>868</v>
      </c>
      <c r="L24" s="165"/>
      <c r="M24" s="166" t="s">
        <v>791</v>
      </c>
    </row>
    <row r="25" spans="2:13" s="10" customFormat="1" x14ac:dyDescent="0.3">
      <c r="B25" s="163" t="s">
        <v>402</v>
      </c>
      <c r="C25" s="164" t="s">
        <v>868</v>
      </c>
      <c r="D25" s="164" t="s">
        <v>868</v>
      </c>
      <c r="E25" s="43" t="s">
        <v>890</v>
      </c>
      <c r="F25" s="164" t="s">
        <v>868</v>
      </c>
      <c r="G25" s="43" t="s">
        <v>890</v>
      </c>
      <c r="H25" s="43" t="s">
        <v>890</v>
      </c>
      <c r="I25" s="43" t="s">
        <v>890</v>
      </c>
      <c r="J25" s="43" t="s">
        <v>890</v>
      </c>
      <c r="K25" s="164" t="s">
        <v>868</v>
      </c>
      <c r="L25" s="165"/>
      <c r="M25" s="166" t="s">
        <v>791</v>
      </c>
    </row>
    <row r="26" spans="2:13" s="10" customFormat="1" x14ac:dyDescent="0.3">
      <c r="B26" s="163" t="s">
        <v>403</v>
      </c>
      <c r="C26" s="164" t="s">
        <v>868</v>
      </c>
      <c r="D26" s="164" t="s">
        <v>868</v>
      </c>
      <c r="E26" s="43" t="s">
        <v>890</v>
      </c>
      <c r="F26" s="164" t="s">
        <v>868</v>
      </c>
      <c r="G26" s="43" t="s">
        <v>890</v>
      </c>
      <c r="H26" s="43" t="s">
        <v>890</v>
      </c>
      <c r="I26" s="43" t="s">
        <v>890</v>
      </c>
      <c r="J26" s="43" t="s">
        <v>890</v>
      </c>
      <c r="K26" s="164" t="s">
        <v>868</v>
      </c>
      <c r="L26" s="165"/>
      <c r="M26" s="166" t="s">
        <v>791</v>
      </c>
    </row>
    <row r="27" spans="2:13" s="10" customFormat="1" x14ac:dyDescent="0.3">
      <c r="B27" s="163" t="s">
        <v>404</v>
      </c>
      <c r="C27" s="164" t="s">
        <v>868</v>
      </c>
      <c r="D27" s="164" t="s">
        <v>868</v>
      </c>
      <c r="E27" s="43" t="s">
        <v>890</v>
      </c>
      <c r="F27" s="164" t="s">
        <v>868</v>
      </c>
      <c r="G27" s="43" t="s">
        <v>890</v>
      </c>
      <c r="H27" s="43" t="s">
        <v>890</v>
      </c>
      <c r="I27" s="43" t="s">
        <v>890</v>
      </c>
      <c r="J27" s="43" t="s">
        <v>890</v>
      </c>
      <c r="K27" s="164" t="s">
        <v>868</v>
      </c>
      <c r="L27" s="165"/>
      <c r="M27" s="166" t="s">
        <v>791</v>
      </c>
    </row>
    <row r="28" spans="2:13" s="10" customFormat="1" x14ac:dyDescent="0.3">
      <c r="B28" s="163" t="s">
        <v>405</v>
      </c>
      <c r="C28" s="164" t="s">
        <v>868</v>
      </c>
      <c r="D28" s="164" t="s">
        <v>868</v>
      </c>
      <c r="E28" s="43" t="s">
        <v>890</v>
      </c>
      <c r="F28" s="164" t="s">
        <v>868</v>
      </c>
      <c r="G28" s="43" t="s">
        <v>890</v>
      </c>
      <c r="H28" s="43" t="s">
        <v>890</v>
      </c>
      <c r="I28" s="43" t="s">
        <v>890</v>
      </c>
      <c r="J28" s="43" t="s">
        <v>890</v>
      </c>
      <c r="K28" s="164" t="s">
        <v>868</v>
      </c>
      <c r="L28" s="165"/>
      <c r="M28" s="166" t="s">
        <v>791</v>
      </c>
    </row>
    <row r="29" spans="2:13" s="10" customFormat="1" x14ac:dyDescent="0.3">
      <c r="B29" s="163" t="s">
        <v>406</v>
      </c>
      <c r="C29" s="164" t="s">
        <v>868</v>
      </c>
      <c r="D29" s="164" t="s">
        <v>868</v>
      </c>
      <c r="E29" s="43" t="s">
        <v>890</v>
      </c>
      <c r="F29" s="164" t="s">
        <v>868</v>
      </c>
      <c r="G29" s="43" t="s">
        <v>890</v>
      </c>
      <c r="H29" s="43" t="s">
        <v>890</v>
      </c>
      <c r="I29" s="43" t="s">
        <v>890</v>
      </c>
      <c r="J29" s="43" t="s">
        <v>890</v>
      </c>
      <c r="K29" s="164" t="s">
        <v>868</v>
      </c>
      <c r="L29" s="165"/>
      <c r="M29" s="166" t="s">
        <v>791</v>
      </c>
    </row>
    <row r="30" spans="2:13" s="10" customFormat="1" x14ac:dyDescent="0.3">
      <c r="B30" s="163" t="s">
        <v>407</v>
      </c>
      <c r="C30" s="164" t="s">
        <v>868</v>
      </c>
      <c r="D30" s="164" t="s">
        <v>868</v>
      </c>
      <c r="E30" s="43" t="s">
        <v>890</v>
      </c>
      <c r="F30" s="164" t="s">
        <v>868</v>
      </c>
      <c r="G30" s="43" t="s">
        <v>890</v>
      </c>
      <c r="H30" s="43" t="s">
        <v>890</v>
      </c>
      <c r="I30" s="43" t="s">
        <v>890</v>
      </c>
      <c r="J30" s="43" t="s">
        <v>890</v>
      </c>
      <c r="K30" s="164" t="s">
        <v>868</v>
      </c>
      <c r="L30" s="165"/>
      <c r="M30" s="166" t="s">
        <v>791</v>
      </c>
    </row>
    <row r="31" spans="2:13" s="10" customFormat="1" x14ac:dyDescent="0.3">
      <c r="B31" s="163" t="s">
        <v>408</v>
      </c>
      <c r="C31" s="164" t="s">
        <v>868</v>
      </c>
      <c r="D31" s="164" t="s">
        <v>868</v>
      </c>
      <c r="E31" s="43" t="s">
        <v>890</v>
      </c>
      <c r="F31" s="164" t="s">
        <v>868</v>
      </c>
      <c r="G31" s="43" t="s">
        <v>890</v>
      </c>
      <c r="H31" s="43" t="s">
        <v>890</v>
      </c>
      <c r="I31" s="43" t="s">
        <v>890</v>
      </c>
      <c r="J31" s="43" t="s">
        <v>890</v>
      </c>
      <c r="K31" s="164" t="s">
        <v>868</v>
      </c>
      <c r="L31" s="165"/>
      <c r="M31" s="166" t="s">
        <v>791</v>
      </c>
    </row>
    <row r="32" spans="2:13" s="10" customFormat="1" x14ac:dyDescent="0.3">
      <c r="B32" s="163" t="s">
        <v>409</v>
      </c>
      <c r="C32" s="164" t="s">
        <v>868</v>
      </c>
      <c r="D32" s="164" t="s">
        <v>868</v>
      </c>
      <c r="E32" s="43" t="s">
        <v>890</v>
      </c>
      <c r="F32" s="164" t="s">
        <v>868</v>
      </c>
      <c r="G32" s="43" t="s">
        <v>890</v>
      </c>
      <c r="H32" s="43" t="s">
        <v>890</v>
      </c>
      <c r="I32" s="43" t="s">
        <v>890</v>
      </c>
      <c r="J32" s="43" t="s">
        <v>890</v>
      </c>
      <c r="K32" s="164" t="s">
        <v>868</v>
      </c>
      <c r="L32" s="165"/>
      <c r="M32" s="166" t="s">
        <v>791</v>
      </c>
    </row>
    <row r="33" spans="2:13" s="10" customFormat="1" x14ac:dyDescent="0.3">
      <c r="B33" s="163" t="s">
        <v>410</v>
      </c>
      <c r="C33" s="164" t="s">
        <v>868</v>
      </c>
      <c r="D33" s="164" t="s">
        <v>868</v>
      </c>
      <c r="E33" s="43" t="s">
        <v>890</v>
      </c>
      <c r="F33" s="164" t="s">
        <v>868</v>
      </c>
      <c r="G33" s="43" t="s">
        <v>890</v>
      </c>
      <c r="H33" s="43" t="s">
        <v>890</v>
      </c>
      <c r="I33" s="43" t="s">
        <v>890</v>
      </c>
      <c r="J33" s="43" t="s">
        <v>890</v>
      </c>
      <c r="K33" s="164" t="s">
        <v>868</v>
      </c>
      <c r="L33" s="165"/>
      <c r="M33" s="166" t="s">
        <v>791</v>
      </c>
    </row>
    <row r="34" spans="2:13" s="10" customFormat="1" x14ac:dyDescent="0.3">
      <c r="B34" s="163" t="s">
        <v>411</v>
      </c>
      <c r="C34" s="164" t="s">
        <v>868</v>
      </c>
      <c r="D34" s="164" t="s">
        <v>868</v>
      </c>
      <c r="E34" s="43" t="s">
        <v>890</v>
      </c>
      <c r="F34" s="164" t="s">
        <v>868</v>
      </c>
      <c r="G34" s="43" t="s">
        <v>890</v>
      </c>
      <c r="H34" s="43" t="s">
        <v>890</v>
      </c>
      <c r="I34" s="43" t="s">
        <v>890</v>
      </c>
      <c r="J34" s="43" t="s">
        <v>890</v>
      </c>
      <c r="K34" s="164" t="s">
        <v>868</v>
      </c>
      <c r="L34" s="165"/>
      <c r="M34" s="166" t="s">
        <v>791</v>
      </c>
    </row>
    <row r="35" spans="2:13" s="10" customFormat="1" x14ac:dyDescent="0.3">
      <c r="B35" s="168" t="s">
        <v>412</v>
      </c>
      <c r="C35" s="164"/>
      <c r="D35" s="164"/>
      <c r="E35" s="164"/>
      <c r="F35" s="164"/>
      <c r="G35" s="164"/>
      <c r="H35" s="164"/>
      <c r="I35" s="164"/>
      <c r="J35" s="169"/>
      <c r="K35" s="169"/>
      <c r="L35" s="165"/>
      <c r="M35" s="169"/>
    </row>
    <row r="36" spans="2:13" s="10" customFormat="1" x14ac:dyDescent="0.3">
      <c r="B36" s="170" t="s">
        <v>80</v>
      </c>
      <c r="C36" s="164"/>
      <c r="D36" s="164"/>
      <c r="E36" s="164"/>
      <c r="F36" s="164"/>
      <c r="G36" s="164"/>
      <c r="H36" s="164"/>
      <c r="I36" s="164"/>
      <c r="J36" s="169"/>
      <c r="K36" s="169"/>
      <c r="L36" s="165"/>
      <c r="M36" s="169"/>
    </row>
    <row r="37" spans="2:13" s="10" customFormat="1" x14ac:dyDescent="0.3">
      <c r="B37" s="170" t="s">
        <v>80</v>
      </c>
      <c r="C37" s="164"/>
      <c r="D37" s="164"/>
      <c r="E37" s="164"/>
      <c r="F37" s="164"/>
      <c r="G37" s="164"/>
      <c r="H37" s="164"/>
      <c r="I37" s="164"/>
      <c r="J37" s="169"/>
      <c r="K37" s="169"/>
      <c r="L37" s="165"/>
      <c r="M37" s="169"/>
    </row>
    <row r="38" spans="2:13" s="10" customFormat="1" x14ac:dyDescent="0.3">
      <c r="B38" s="170" t="s">
        <v>80</v>
      </c>
      <c r="C38" s="164"/>
      <c r="D38" s="164"/>
      <c r="E38" s="164"/>
      <c r="F38" s="164"/>
      <c r="G38" s="164"/>
      <c r="H38" s="164"/>
      <c r="I38" s="164"/>
      <c r="J38" s="169"/>
      <c r="K38" s="169"/>
      <c r="L38" s="165"/>
      <c r="M38" s="169"/>
    </row>
    <row r="39" spans="2:13" s="10" customFormat="1" x14ac:dyDescent="0.3">
      <c r="B39" s="170" t="s">
        <v>80</v>
      </c>
      <c r="C39" s="164"/>
      <c r="D39" s="164"/>
      <c r="E39" s="164"/>
      <c r="F39" s="164"/>
      <c r="G39" s="164"/>
      <c r="H39" s="164"/>
      <c r="I39" s="164"/>
      <c r="J39" s="169"/>
      <c r="K39" s="169"/>
      <c r="L39" s="165"/>
      <c r="M39" s="169"/>
    </row>
    <row r="40" spans="2:13" s="10" customFormat="1" x14ac:dyDescent="0.3">
      <c r="B40" s="170" t="s">
        <v>80</v>
      </c>
      <c r="C40" s="164"/>
      <c r="D40" s="164"/>
      <c r="E40" s="164"/>
      <c r="F40" s="164"/>
      <c r="G40" s="164"/>
      <c r="H40" s="164"/>
      <c r="I40" s="164"/>
      <c r="J40" s="169"/>
      <c r="K40" s="169"/>
      <c r="L40" s="165"/>
      <c r="M40" s="169"/>
    </row>
    <row r="41" spans="2:13" ht="86.4" x14ac:dyDescent="0.3">
      <c r="G41" s="37" t="s">
        <v>466</v>
      </c>
    </row>
  </sheetData>
  <sheetProtection algorithmName="SHA-512" hashValue="nYF1ToC72/nS4ofQ4mhQ2dB0zqAQIb8R0n1uPNS5E/hwIxPJhP7Ybx7cfbBcAAn/2PqFQB24+B9c1ZpUnwvfYg==" saltValue="QhL3dxArYKqeWIdYKTBvt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AP14" sqref="AP14:AQ15"/>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4" width="20.33203125" style="45" customWidth="1"/>
    <col min="75" max="75" width="23.2187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Howard Midstream Energy Partners, LLC</v>
      </c>
      <c r="D5" s="116"/>
    </row>
    <row r="6" spans="2:86" x14ac:dyDescent="0.3">
      <c r="B6" s="114" t="s">
        <v>14</v>
      </c>
      <c r="C6" s="115" t="str">
        <f>Facility!C21</f>
        <v>White CPF#1 Compressor Station</v>
      </c>
      <c r="D6" s="116"/>
    </row>
    <row r="7" spans="2:86" x14ac:dyDescent="0.3">
      <c r="B7" s="171"/>
      <c r="C7" s="172" t="s">
        <v>80</v>
      </c>
      <c r="D7" s="152"/>
      <c r="G7" s="104"/>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2</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4"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955</v>
      </c>
      <c r="C14" s="202" t="s">
        <v>796</v>
      </c>
      <c r="D14" s="202" t="s">
        <v>958</v>
      </c>
      <c r="E14" s="202" t="s">
        <v>796</v>
      </c>
      <c r="F14" s="202" t="s">
        <v>960</v>
      </c>
      <c r="G14" s="202" t="s">
        <v>959</v>
      </c>
      <c r="H14" s="202" t="s">
        <v>951</v>
      </c>
      <c r="I14" s="202"/>
      <c r="J14" s="202">
        <v>0.18246499999999999</v>
      </c>
      <c r="K14" s="202">
        <v>5.2132856999999998E-2</v>
      </c>
      <c r="L14" s="203">
        <v>0</v>
      </c>
      <c r="M14" s="203">
        <v>0</v>
      </c>
      <c r="N14" s="203">
        <v>0</v>
      </c>
      <c r="O14" s="203">
        <v>0</v>
      </c>
      <c r="P14" s="203">
        <v>0</v>
      </c>
      <c r="Q14" s="203">
        <v>0</v>
      </c>
      <c r="R14" s="203">
        <v>0</v>
      </c>
      <c r="S14" s="203">
        <v>0</v>
      </c>
      <c r="T14" s="203">
        <v>0</v>
      </c>
      <c r="U14" s="203">
        <v>0</v>
      </c>
      <c r="V14" s="203">
        <v>0</v>
      </c>
      <c r="W14" s="203">
        <v>0</v>
      </c>
      <c r="X14" s="203">
        <v>0</v>
      </c>
      <c r="Y14" s="203">
        <v>0</v>
      </c>
      <c r="Z14" s="203">
        <v>0</v>
      </c>
      <c r="AA14" s="203">
        <v>0</v>
      </c>
      <c r="AB14" s="203">
        <v>0</v>
      </c>
      <c r="AC14" s="203">
        <v>0</v>
      </c>
      <c r="AD14" s="203">
        <v>0</v>
      </c>
      <c r="AE14" s="203">
        <v>0</v>
      </c>
      <c r="AF14" s="203">
        <v>0</v>
      </c>
      <c r="AG14" s="203">
        <v>0</v>
      </c>
      <c r="AH14" s="203">
        <v>0</v>
      </c>
      <c r="AI14" s="203">
        <v>0</v>
      </c>
      <c r="AJ14" s="203">
        <v>0</v>
      </c>
      <c r="AK14" s="203" t="s">
        <v>961</v>
      </c>
      <c r="AL14" s="203" t="s">
        <v>962</v>
      </c>
      <c r="AM14" s="203"/>
      <c r="AN14" s="203" t="s">
        <v>951</v>
      </c>
      <c r="AO14" s="203"/>
      <c r="AP14" s="202">
        <v>0.18246499999999999</v>
      </c>
      <c r="AQ14" s="202">
        <v>5.2132856999999998E-2</v>
      </c>
      <c r="AR14" s="203">
        <v>0</v>
      </c>
      <c r="AS14" s="203">
        <v>0</v>
      </c>
      <c r="AT14" s="203">
        <v>0</v>
      </c>
      <c r="AU14" s="203">
        <v>0</v>
      </c>
      <c r="AV14" s="203">
        <v>0</v>
      </c>
      <c r="AW14" s="203">
        <v>0</v>
      </c>
      <c r="AX14" s="203">
        <v>0</v>
      </c>
      <c r="AY14" s="203">
        <v>0</v>
      </c>
      <c r="AZ14" s="203">
        <v>0</v>
      </c>
      <c r="BA14" s="203">
        <v>0</v>
      </c>
      <c r="BB14" s="203">
        <v>0</v>
      </c>
      <c r="BC14" s="203">
        <v>0</v>
      </c>
      <c r="BD14" s="203">
        <v>0</v>
      </c>
      <c r="BE14" s="203">
        <v>0</v>
      </c>
      <c r="BF14" s="203">
        <v>0</v>
      </c>
      <c r="BG14" s="203">
        <v>0</v>
      </c>
      <c r="BH14" s="203">
        <v>0</v>
      </c>
      <c r="BI14" s="203">
        <v>0</v>
      </c>
      <c r="BJ14" s="203">
        <v>0</v>
      </c>
      <c r="BK14" s="203">
        <v>0</v>
      </c>
      <c r="BL14" s="203">
        <v>0</v>
      </c>
      <c r="BM14" s="203">
        <v>0</v>
      </c>
      <c r="BN14" s="203">
        <v>0</v>
      </c>
      <c r="BO14" s="203">
        <v>0</v>
      </c>
      <c r="BP14" s="203">
        <v>0</v>
      </c>
      <c r="BQ14" s="202" t="s">
        <v>951</v>
      </c>
      <c r="BR14" s="204"/>
      <c r="BS14" s="204" t="s">
        <v>963</v>
      </c>
      <c r="BT14" s="204" t="s">
        <v>951</v>
      </c>
      <c r="BU14" s="204" t="s">
        <v>965</v>
      </c>
      <c r="BV14" s="204" t="s">
        <v>951</v>
      </c>
      <c r="BW14" s="204" t="s">
        <v>964</v>
      </c>
      <c r="BX14" s="164" t="s">
        <v>897</v>
      </c>
      <c r="BY14" s="204" t="s">
        <v>953</v>
      </c>
      <c r="BZ14" s="204">
        <v>16800</v>
      </c>
      <c r="CA14" s="203">
        <v>0</v>
      </c>
      <c r="CB14" s="203">
        <v>0</v>
      </c>
      <c r="CC14" s="203">
        <v>0</v>
      </c>
      <c r="CD14" s="203">
        <v>4</v>
      </c>
      <c r="CE14" s="203">
        <v>0.03</v>
      </c>
      <c r="CF14" s="203">
        <v>3</v>
      </c>
      <c r="CG14" s="203">
        <v>4</v>
      </c>
      <c r="CH14" s="202">
        <v>0</v>
      </c>
    </row>
    <row r="15" spans="2:86" s="10" customFormat="1" x14ac:dyDescent="0.3">
      <c r="B15" s="202" t="s">
        <v>956</v>
      </c>
      <c r="C15" s="202" t="s">
        <v>957</v>
      </c>
      <c r="D15" s="202"/>
      <c r="E15" s="202" t="s">
        <v>819</v>
      </c>
      <c r="F15" s="202"/>
      <c r="G15" s="202" t="s">
        <v>959</v>
      </c>
      <c r="H15" s="202" t="s">
        <v>951</v>
      </c>
      <c r="I15" s="202"/>
      <c r="J15" s="202">
        <v>6.7302500000000001E-3</v>
      </c>
      <c r="K15" s="202">
        <v>1.9229290000000001E-3</v>
      </c>
      <c r="L15" s="203">
        <v>0</v>
      </c>
      <c r="M15" s="203">
        <v>0</v>
      </c>
      <c r="N15" s="203">
        <v>0</v>
      </c>
      <c r="O15" s="203">
        <v>0</v>
      </c>
      <c r="P15" s="203">
        <v>0</v>
      </c>
      <c r="Q15" s="203">
        <v>0</v>
      </c>
      <c r="R15" s="203">
        <v>0</v>
      </c>
      <c r="S15" s="203">
        <v>0</v>
      </c>
      <c r="T15" s="203">
        <v>0</v>
      </c>
      <c r="U15" s="203">
        <v>0</v>
      </c>
      <c r="V15" s="203">
        <v>0</v>
      </c>
      <c r="W15" s="203">
        <v>0</v>
      </c>
      <c r="X15" s="203">
        <v>0</v>
      </c>
      <c r="Y15" s="203">
        <v>0</v>
      </c>
      <c r="Z15" s="203">
        <v>0</v>
      </c>
      <c r="AA15" s="203">
        <v>0</v>
      </c>
      <c r="AB15" s="203">
        <v>0</v>
      </c>
      <c r="AC15" s="203">
        <v>0</v>
      </c>
      <c r="AD15" s="203">
        <v>0</v>
      </c>
      <c r="AE15" s="203">
        <v>0</v>
      </c>
      <c r="AF15" s="203">
        <v>0</v>
      </c>
      <c r="AG15" s="203">
        <v>0</v>
      </c>
      <c r="AH15" s="203">
        <v>0</v>
      </c>
      <c r="AI15" s="203">
        <v>0</v>
      </c>
      <c r="AJ15" s="203">
        <v>0</v>
      </c>
      <c r="AK15" s="203" t="s">
        <v>961</v>
      </c>
      <c r="AL15" s="203" t="s">
        <v>962</v>
      </c>
      <c r="AM15" s="203"/>
      <c r="AN15" s="203" t="s">
        <v>951</v>
      </c>
      <c r="AO15" s="203"/>
      <c r="AP15" s="202">
        <v>6.7302500000000001E-3</v>
      </c>
      <c r="AQ15" s="202">
        <v>1.9229290000000001E-3</v>
      </c>
      <c r="AR15" s="203">
        <v>0</v>
      </c>
      <c r="AS15" s="203">
        <v>0</v>
      </c>
      <c r="AT15" s="203">
        <v>0</v>
      </c>
      <c r="AU15" s="203">
        <v>0</v>
      </c>
      <c r="AV15" s="203">
        <v>0</v>
      </c>
      <c r="AW15" s="203">
        <v>0</v>
      </c>
      <c r="AX15" s="203">
        <v>0</v>
      </c>
      <c r="AY15" s="203">
        <v>0</v>
      </c>
      <c r="AZ15" s="203">
        <v>0</v>
      </c>
      <c r="BA15" s="203">
        <v>0</v>
      </c>
      <c r="BB15" s="203">
        <v>0</v>
      </c>
      <c r="BC15" s="203">
        <v>0</v>
      </c>
      <c r="BD15" s="203">
        <v>0</v>
      </c>
      <c r="BE15" s="203">
        <v>0</v>
      </c>
      <c r="BF15" s="203">
        <v>0</v>
      </c>
      <c r="BG15" s="203">
        <v>0</v>
      </c>
      <c r="BH15" s="203">
        <v>0</v>
      </c>
      <c r="BI15" s="203">
        <v>0</v>
      </c>
      <c r="BJ15" s="203">
        <v>0</v>
      </c>
      <c r="BK15" s="203">
        <v>0</v>
      </c>
      <c r="BL15" s="203">
        <v>0</v>
      </c>
      <c r="BM15" s="203">
        <v>0</v>
      </c>
      <c r="BN15" s="203">
        <v>0</v>
      </c>
      <c r="BO15" s="203">
        <v>0</v>
      </c>
      <c r="BP15" s="203">
        <v>0</v>
      </c>
      <c r="BQ15" s="202" t="s">
        <v>951</v>
      </c>
      <c r="BR15" s="204"/>
      <c r="BS15" s="204" t="s">
        <v>963</v>
      </c>
      <c r="BT15" s="204" t="s">
        <v>951</v>
      </c>
      <c r="BU15" s="204" t="s">
        <v>965</v>
      </c>
      <c r="BV15" s="204" t="s">
        <v>951</v>
      </c>
      <c r="BW15" s="204" t="s">
        <v>964</v>
      </c>
      <c r="BX15" s="164" t="s">
        <v>897</v>
      </c>
      <c r="BY15" s="204" t="s">
        <v>953</v>
      </c>
      <c r="BZ15" s="204">
        <v>16800</v>
      </c>
      <c r="CA15" s="203">
        <v>0</v>
      </c>
      <c r="CB15" s="203">
        <v>4</v>
      </c>
      <c r="CC15" s="203">
        <v>0</v>
      </c>
      <c r="CD15" s="203">
        <v>0</v>
      </c>
      <c r="CE15" s="203">
        <v>0.03</v>
      </c>
      <c r="CF15" s="203">
        <v>3</v>
      </c>
      <c r="CG15" s="203">
        <v>4</v>
      </c>
      <c r="CH15" s="202">
        <v>0</v>
      </c>
    </row>
    <row r="16" spans="2:86" s="10" customFormat="1" x14ac:dyDescent="0.3">
      <c r="B16" s="202"/>
      <c r="C16" s="202"/>
      <c r="D16" s="202"/>
      <c r="E16" s="202"/>
      <c r="F16" s="202"/>
      <c r="G16" s="202"/>
      <c r="H16" s="202"/>
      <c r="I16" s="202"/>
      <c r="J16" s="202"/>
      <c r="K16" s="202"/>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2"/>
      <c r="BR16" s="204"/>
      <c r="BS16" s="204"/>
      <c r="BT16" s="204"/>
      <c r="BU16" s="204"/>
      <c r="BV16" s="204"/>
      <c r="BW16" s="204"/>
      <c r="BX16" s="164"/>
      <c r="BY16" s="204"/>
      <c r="BZ16" s="204"/>
      <c r="CA16" s="203"/>
      <c r="CB16" s="203"/>
      <c r="CC16" s="203"/>
      <c r="CD16" s="203"/>
      <c r="CE16" s="203"/>
      <c r="CF16" s="203"/>
      <c r="CG16" s="203"/>
      <c r="CH16" s="202"/>
    </row>
    <row r="17" spans="2:86" s="10" customFormat="1" x14ac:dyDescent="0.3">
      <c r="B17" s="202"/>
      <c r="C17" s="202"/>
      <c r="D17" s="202"/>
      <c r="E17" s="202"/>
      <c r="F17" s="202"/>
      <c r="G17" s="202"/>
      <c r="H17" s="202"/>
      <c r="I17" s="202"/>
      <c r="J17" s="202"/>
      <c r="K17" s="202"/>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2"/>
      <c r="BR17" s="204"/>
      <c r="BS17" s="204"/>
      <c r="BT17" s="204"/>
      <c r="BU17" s="204"/>
      <c r="BV17" s="204"/>
      <c r="BW17" s="204"/>
      <c r="BX17" s="164"/>
      <c r="BY17" s="204"/>
      <c r="BZ17" s="204"/>
      <c r="CA17" s="203"/>
      <c r="CB17" s="203"/>
      <c r="CC17" s="203"/>
      <c r="CD17" s="203"/>
      <c r="CE17" s="203"/>
      <c r="CF17" s="203"/>
      <c r="CG17" s="203"/>
      <c r="CH17" s="202"/>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4"/>
      <c r="BS18" s="204"/>
      <c r="BT18" s="204"/>
      <c r="BU18" s="204"/>
      <c r="BV18" s="204"/>
      <c r="BW18" s="204"/>
      <c r="BX18" s="164"/>
      <c r="BY18" s="204"/>
      <c r="BZ18" s="204"/>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4"/>
      <c r="BS19" s="204"/>
      <c r="BT19" s="204"/>
      <c r="BU19" s="204"/>
      <c r="BV19" s="204"/>
      <c r="BW19" s="204"/>
      <c r="BX19" s="164"/>
      <c r="BY19" s="204"/>
      <c r="BZ19" s="204"/>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5"/>
      <c r="D57" s="205"/>
      <c r="E57" s="58"/>
      <c r="F57" s="58"/>
    </row>
  </sheetData>
  <sheetProtection algorithmName="SHA-512" hashValue="moir6TXpINr3m0h/oOJ+kWM2zlvG/wjlvBVXN8tTIQPKFmgZNbOcx79Vj/H6Tm+9w9ZWuiCzPwsJBUAWRpQ+5A==" saltValue="25/uM9bmJNY6FpIWkuQeJ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BP21" sqref="BP21"/>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Howard Midstream Energy Partners, LLC</v>
      </c>
    </row>
    <row r="6" spans="2:101" x14ac:dyDescent="0.3">
      <c r="B6" s="114" t="s">
        <v>14</v>
      </c>
      <c r="C6" s="115" t="str">
        <f>Facility!C21</f>
        <v>White CPF#1 Compressor Station</v>
      </c>
    </row>
    <row r="7" spans="2:101" x14ac:dyDescent="0.3">
      <c r="C7" s="10"/>
    </row>
    <row r="8" spans="2:101" ht="15.6" x14ac:dyDescent="0.3">
      <c r="B8" s="49" t="s">
        <v>468</v>
      </c>
      <c r="C8" s="10"/>
    </row>
    <row r="9" spans="2:101" x14ac:dyDescent="0.3">
      <c r="B9" s="206" t="s">
        <v>539</v>
      </c>
      <c r="C9" s="207">
        <v>2</v>
      </c>
    </row>
    <row r="10" spans="2:101" x14ac:dyDescent="0.3">
      <c r="B10" s="208"/>
      <c r="C10" s="209"/>
    </row>
    <row r="11" spans="2:101" ht="15.6" x14ac:dyDescent="0.3">
      <c r="B11" s="49" t="s">
        <v>540</v>
      </c>
      <c r="D11" s="210" t="s">
        <v>472</v>
      </c>
      <c r="E11" s="210"/>
      <c r="F11" s="210"/>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6"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7" t="s">
        <v>551</v>
      </c>
      <c r="BQ13" s="196" t="s">
        <v>552</v>
      </c>
      <c r="BR13" s="196" t="s">
        <v>553</v>
      </c>
      <c r="BS13" s="199" t="s">
        <v>554</v>
      </c>
      <c r="BT13" s="199" t="s">
        <v>528</v>
      </c>
      <c r="BU13" s="218" t="s">
        <v>555</v>
      </c>
      <c r="BV13" s="216" t="s">
        <v>556</v>
      </c>
      <c r="BW13" s="219" t="s">
        <v>557</v>
      </c>
      <c r="BX13" s="196" t="s">
        <v>558</v>
      </c>
      <c r="BY13" s="196" t="s">
        <v>543</v>
      </c>
      <c r="BZ13" s="196" t="s">
        <v>559</v>
      </c>
      <c r="CA13" s="196" t="s">
        <v>560</v>
      </c>
      <c r="CB13" s="196" t="s">
        <v>543</v>
      </c>
      <c r="CC13" s="196" t="s">
        <v>561</v>
      </c>
      <c r="CD13" s="196" t="s">
        <v>562</v>
      </c>
      <c r="CE13" s="196" t="s">
        <v>543</v>
      </c>
      <c r="CF13" s="220" t="s">
        <v>563</v>
      </c>
      <c r="CG13" s="196" t="s">
        <v>564</v>
      </c>
      <c r="CH13" s="196" t="s">
        <v>565</v>
      </c>
      <c r="CI13" s="196" t="s">
        <v>566</v>
      </c>
      <c r="CJ13" s="196" t="s">
        <v>567</v>
      </c>
      <c r="CK13" s="196" t="s">
        <v>568</v>
      </c>
      <c r="CL13" s="196" t="s">
        <v>569</v>
      </c>
      <c r="CM13" s="196" t="s">
        <v>570</v>
      </c>
      <c r="CN13" s="220" t="s">
        <v>571</v>
      </c>
      <c r="CO13" s="196" t="s">
        <v>572</v>
      </c>
      <c r="CP13" s="220" t="s">
        <v>573</v>
      </c>
      <c r="CQ13" s="220" t="s">
        <v>574</v>
      </c>
      <c r="CR13" s="220" t="s">
        <v>575</v>
      </c>
      <c r="CS13" s="220" t="s">
        <v>576</v>
      </c>
      <c r="CT13" s="220" t="s">
        <v>577</v>
      </c>
      <c r="CU13" s="220" t="s">
        <v>578</v>
      </c>
      <c r="CV13" s="220" t="s">
        <v>579</v>
      </c>
      <c r="CW13" s="220" t="s">
        <v>580</v>
      </c>
    </row>
    <row r="14" spans="2:101" s="10" customFormat="1" ht="57.6" x14ac:dyDescent="0.3">
      <c r="B14" s="221" t="s">
        <v>966</v>
      </c>
      <c r="C14" s="164" t="s">
        <v>855</v>
      </c>
      <c r="D14" s="164"/>
      <c r="E14" s="164">
        <v>0.12395400000000001</v>
      </c>
      <c r="F14" s="164">
        <v>2.7970679999999999</v>
      </c>
      <c r="G14" s="164">
        <v>0</v>
      </c>
      <c r="H14" s="164">
        <v>0</v>
      </c>
      <c r="I14" s="164">
        <v>0</v>
      </c>
      <c r="J14" s="164">
        <v>0</v>
      </c>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t="s">
        <v>961</v>
      </c>
      <c r="AG14" s="164" t="s">
        <v>968</v>
      </c>
      <c r="AH14" s="164"/>
      <c r="AI14" s="164" t="s">
        <v>951</v>
      </c>
      <c r="AJ14" s="164"/>
      <c r="AK14" s="164" t="s">
        <v>951</v>
      </c>
      <c r="AL14" s="164"/>
      <c r="AM14" s="164">
        <v>0.12395400000000001</v>
      </c>
      <c r="AN14" s="164">
        <v>2.7970679999999999</v>
      </c>
      <c r="AO14" s="164">
        <v>0</v>
      </c>
      <c r="AP14" s="164">
        <v>0</v>
      </c>
      <c r="AQ14" s="164">
        <v>0</v>
      </c>
      <c r="AR14" s="164">
        <v>0</v>
      </c>
      <c r="AS14" s="164">
        <v>0</v>
      </c>
      <c r="AT14" s="164">
        <v>0</v>
      </c>
      <c r="AU14" s="164">
        <v>0</v>
      </c>
      <c r="AV14" s="164">
        <v>0</v>
      </c>
      <c r="AW14" s="164">
        <v>0</v>
      </c>
      <c r="AX14" s="164">
        <v>0</v>
      </c>
      <c r="AY14" s="164">
        <v>0</v>
      </c>
      <c r="AZ14" s="164">
        <v>0</v>
      </c>
      <c r="BA14" s="164">
        <v>0</v>
      </c>
      <c r="BB14" s="164">
        <v>0</v>
      </c>
      <c r="BC14" s="164">
        <v>0</v>
      </c>
      <c r="BD14" s="164">
        <v>0</v>
      </c>
      <c r="BE14" s="164">
        <v>0</v>
      </c>
      <c r="BF14" s="164">
        <v>0</v>
      </c>
      <c r="BG14" s="164">
        <v>0</v>
      </c>
      <c r="BH14" s="164">
        <v>0</v>
      </c>
      <c r="BI14" s="164">
        <v>0</v>
      </c>
      <c r="BJ14" s="164">
        <v>0</v>
      </c>
      <c r="BK14" s="164">
        <v>0</v>
      </c>
      <c r="BL14" s="164">
        <v>0</v>
      </c>
      <c r="BM14" s="164">
        <v>0</v>
      </c>
      <c r="BN14" s="164" t="s">
        <v>897</v>
      </c>
      <c r="BO14" s="164" t="s">
        <v>951</v>
      </c>
      <c r="BP14" s="164" t="s">
        <v>969</v>
      </c>
      <c r="BQ14" s="164" t="s">
        <v>951</v>
      </c>
      <c r="BR14" s="164"/>
      <c r="BS14" s="164" t="s">
        <v>897</v>
      </c>
      <c r="BT14" s="164" t="s">
        <v>953</v>
      </c>
      <c r="BU14" s="164" t="s">
        <v>951</v>
      </c>
      <c r="BV14" s="164"/>
      <c r="BW14" s="164"/>
      <c r="BX14" s="164" t="s">
        <v>847</v>
      </c>
      <c r="BY14" s="164"/>
      <c r="BZ14" s="164">
        <f>1.55*1020/60</f>
        <v>26.35</v>
      </c>
      <c r="CA14" s="164" t="s">
        <v>851</v>
      </c>
      <c r="CB14" s="164"/>
      <c r="CC14" s="164" t="s">
        <v>890</v>
      </c>
      <c r="CD14" s="164" t="s">
        <v>853</v>
      </c>
      <c r="CE14" s="164"/>
      <c r="CF14" s="164" t="s">
        <v>890</v>
      </c>
      <c r="CG14" s="164">
        <v>88.12</v>
      </c>
      <c r="CH14" s="164">
        <v>8.6800000000000002E-2</v>
      </c>
      <c r="CI14" s="164">
        <v>96.523899999999998</v>
      </c>
      <c r="CJ14" s="164">
        <v>69444</v>
      </c>
      <c r="CK14" s="164">
        <v>6.79</v>
      </c>
      <c r="CL14" s="164">
        <v>8.8599999999999998E-2</v>
      </c>
      <c r="CM14" s="164">
        <v>96.501000000000005</v>
      </c>
      <c r="CN14" s="164">
        <v>69444</v>
      </c>
      <c r="CO14" s="164">
        <v>69444</v>
      </c>
      <c r="CP14" s="222">
        <v>8760</v>
      </c>
      <c r="CQ14" s="222">
        <v>125</v>
      </c>
      <c r="CR14" s="222">
        <v>200</v>
      </c>
      <c r="CS14" s="222">
        <v>125</v>
      </c>
      <c r="CT14" s="222" t="s">
        <v>970</v>
      </c>
      <c r="CU14" s="222">
        <v>13.8</v>
      </c>
      <c r="CV14" s="222" t="s">
        <v>971</v>
      </c>
      <c r="CW14" s="222" t="s">
        <v>890</v>
      </c>
    </row>
    <row r="15" spans="2:101" s="10" customFormat="1" ht="57.6" x14ac:dyDescent="0.3">
      <c r="B15" s="221" t="s">
        <v>967</v>
      </c>
      <c r="C15" s="164" t="s">
        <v>855</v>
      </c>
      <c r="D15" s="164" t="s">
        <v>80</v>
      </c>
      <c r="E15" s="164">
        <v>0.12395400000000001</v>
      </c>
      <c r="F15" s="164">
        <v>2.7970679999999999</v>
      </c>
      <c r="G15" s="164">
        <v>0</v>
      </c>
      <c r="H15" s="164">
        <v>0</v>
      </c>
      <c r="I15" s="164">
        <v>0</v>
      </c>
      <c r="J15" s="164">
        <v>0</v>
      </c>
      <c r="K15" s="164">
        <v>0</v>
      </c>
      <c r="L15" s="164">
        <v>0</v>
      </c>
      <c r="M15" s="164">
        <v>0</v>
      </c>
      <c r="N15" s="164">
        <v>0</v>
      </c>
      <c r="O15" s="164">
        <v>0</v>
      </c>
      <c r="P15" s="164">
        <v>0</v>
      </c>
      <c r="Q15" s="164">
        <v>0</v>
      </c>
      <c r="R15" s="164">
        <v>0</v>
      </c>
      <c r="S15" s="164">
        <v>0</v>
      </c>
      <c r="T15" s="164">
        <v>0</v>
      </c>
      <c r="U15" s="164">
        <v>0</v>
      </c>
      <c r="V15" s="164">
        <v>0</v>
      </c>
      <c r="W15" s="164">
        <v>0</v>
      </c>
      <c r="X15" s="164">
        <v>0</v>
      </c>
      <c r="Y15" s="164">
        <v>0</v>
      </c>
      <c r="Z15" s="164">
        <v>0</v>
      </c>
      <c r="AA15" s="164">
        <v>0</v>
      </c>
      <c r="AB15" s="164">
        <v>0</v>
      </c>
      <c r="AC15" s="164">
        <v>0</v>
      </c>
      <c r="AD15" s="164">
        <v>0</v>
      </c>
      <c r="AE15" s="164">
        <v>0</v>
      </c>
      <c r="AF15" s="164" t="s">
        <v>961</v>
      </c>
      <c r="AG15" s="164" t="s">
        <v>968</v>
      </c>
      <c r="AH15" s="164"/>
      <c r="AI15" s="164" t="s">
        <v>951</v>
      </c>
      <c r="AJ15" s="164"/>
      <c r="AK15" s="164" t="s">
        <v>951</v>
      </c>
      <c r="AL15" s="164"/>
      <c r="AM15" s="164">
        <v>0.12395400000000001</v>
      </c>
      <c r="AN15" s="164">
        <v>2.7970679999999999</v>
      </c>
      <c r="AO15" s="164">
        <v>0</v>
      </c>
      <c r="AP15" s="164">
        <v>0</v>
      </c>
      <c r="AQ15" s="164">
        <v>0</v>
      </c>
      <c r="AR15" s="164">
        <v>0</v>
      </c>
      <c r="AS15" s="164">
        <v>0</v>
      </c>
      <c r="AT15" s="164">
        <v>0</v>
      </c>
      <c r="AU15" s="164">
        <v>0</v>
      </c>
      <c r="AV15" s="164">
        <v>0</v>
      </c>
      <c r="AW15" s="164">
        <v>0</v>
      </c>
      <c r="AX15" s="164">
        <v>0</v>
      </c>
      <c r="AY15" s="164">
        <v>0</v>
      </c>
      <c r="AZ15" s="164">
        <v>0</v>
      </c>
      <c r="BA15" s="164">
        <v>0</v>
      </c>
      <c r="BB15" s="164">
        <v>0</v>
      </c>
      <c r="BC15" s="164">
        <v>0</v>
      </c>
      <c r="BD15" s="164">
        <v>0</v>
      </c>
      <c r="BE15" s="164">
        <v>0</v>
      </c>
      <c r="BF15" s="164">
        <v>0</v>
      </c>
      <c r="BG15" s="164">
        <v>0</v>
      </c>
      <c r="BH15" s="164">
        <v>0</v>
      </c>
      <c r="BI15" s="164">
        <v>0</v>
      </c>
      <c r="BJ15" s="164">
        <v>0</v>
      </c>
      <c r="BK15" s="164">
        <v>0</v>
      </c>
      <c r="BL15" s="164">
        <v>0</v>
      </c>
      <c r="BM15" s="164">
        <v>0</v>
      </c>
      <c r="BN15" s="164" t="s">
        <v>897</v>
      </c>
      <c r="BO15" s="164" t="s">
        <v>951</v>
      </c>
      <c r="BP15" s="164" t="s">
        <v>969</v>
      </c>
      <c r="BQ15" s="164" t="s">
        <v>951</v>
      </c>
      <c r="BR15" s="164"/>
      <c r="BS15" s="164" t="s">
        <v>897</v>
      </c>
      <c r="BT15" s="164" t="s">
        <v>953</v>
      </c>
      <c r="BU15" s="164" t="s">
        <v>951</v>
      </c>
      <c r="BV15" s="164"/>
      <c r="BW15" s="164"/>
      <c r="BX15" s="164" t="s">
        <v>847</v>
      </c>
      <c r="BY15" s="164"/>
      <c r="BZ15" s="164">
        <f>1.55*1020/60</f>
        <v>26.35</v>
      </c>
      <c r="CA15" s="164" t="s">
        <v>851</v>
      </c>
      <c r="CB15" s="164"/>
      <c r="CC15" s="164" t="s">
        <v>890</v>
      </c>
      <c r="CD15" s="164" t="s">
        <v>853</v>
      </c>
      <c r="CE15" s="164"/>
      <c r="CF15" s="164" t="s">
        <v>890</v>
      </c>
      <c r="CG15" s="164">
        <v>88.12</v>
      </c>
      <c r="CH15" s="164">
        <v>8.6800000000000002E-2</v>
      </c>
      <c r="CI15" s="164">
        <v>96.523899999999998</v>
      </c>
      <c r="CJ15" s="164">
        <v>69444</v>
      </c>
      <c r="CK15" s="164">
        <v>6.79</v>
      </c>
      <c r="CL15" s="164">
        <v>8.8599999999999998E-2</v>
      </c>
      <c r="CM15" s="164">
        <v>96.501000000000005</v>
      </c>
      <c r="CN15" s="164">
        <v>69444</v>
      </c>
      <c r="CO15" s="164">
        <v>69444</v>
      </c>
      <c r="CP15" s="222">
        <v>8760</v>
      </c>
      <c r="CQ15" s="222">
        <v>125</v>
      </c>
      <c r="CR15" s="222">
        <v>200</v>
      </c>
      <c r="CS15" s="222">
        <v>125</v>
      </c>
      <c r="CT15" s="222" t="s">
        <v>970</v>
      </c>
      <c r="CU15" s="222">
        <v>13.8</v>
      </c>
      <c r="CV15" s="222" t="s">
        <v>971</v>
      </c>
      <c r="CW15" s="222" t="s">
        <v>890</v>
      </c>
    </row>
    <row r="16" spans="2:101" s="10" customFormat="1" x14ac:dyDescent="0.3">
      <c r="B16" s="221"/>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223"/>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222"/>
      <c r="CQ16" s="222"/>
      <c r="CR16" s="222"/>
      <c r="CS16" s="222"/>
      <c r="CT16" s="222"/>
      <c r="CU16" s="222"/>
      <c r="CV16" s="222"/>
      <c r="CW16" s="222"/>
    </row>
    <row r="17" spans="2:101" s="10" customFormat="1" x14ac:dyDescent="0.3">
      <c r="B17" s="221"/>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khNFHyd0FNCdmyOCMwK0GqbR9/JVZ5ZSnkpDaILuQgmiTJH18GL2K+72HuiZXjJkkDX3p/6p1ctfMpRYg1k3Ng==" saltValue="1xOeZWSnu2wFJdn2XuJrh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BO15 C16:CW31 BQ14:CW15 CN14:CO16">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P14:BP16">
    <cfRule type="expression" dxfId="92" priority="31">
      <formula>NOT($B13="")</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AI14:AI31 AK14:AK31 BU14:BU31 BN14:BO31 BQ14:BQ31 BS14:BS31" xr:uid="{28C0F06B-E1CC-4ABE-90FC-0C82BCCF6A14}">
      <formula1>"Yes, No"</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CF14:CF16 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6" ma:contentTypeDescription="Create a new document." ma:contentTypeScope="" ma:versionID="0c9c62117bf4c7d5ac5936c4f70f8952">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64efa0e00dcd89d69ee2a51bac3630e6"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fca17280-b247-4e95-99cc-67d76af6c1e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2024-06-26T19:05:48+00:00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23FF362-477C-4527-AF03-7ABD61326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f0aaecb-2d7c-43f0-9f94-ea8013dc6a3e"/>
    <ds:schemaRef ds:uri="fca17280-b247-4e95-99cc-67d76af6c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CFB043-6258-4B07-84F9-8D68011056F3}"/>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5.xml><?xml version="1.0" encoding="utf-8"?>
<ds:datastoreItem xmlns:ds="http://schemas.openxmlformats.org/officeDocument/2006/customXml" ds:itemID="{467E8950-B56F-42E6-9C0A-0FB60F25544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2024-06-25T19:36:14Z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