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Carey\Documents\Carey\2_AQMG\AQMAT_GSA\SOW_IGCE\"/>
    </mc:Choice>
  </mc:AlternateContent>
  <xr:revisionPtr revIDLastSave="0" documentId="13_ncr:1_{02C33714-5C3C-4ACE-AEC2-048E38D3DFAE}" xr6:coauthVersionLast="45" xr6:coauthVersionMax="45" xr10:uidLastSave="{00000000-0000-0000-0000-000000000000}"/>
  <bookViews>
    <workbookView xWindow="1335" yWindow="540" windowWidth="27465" windowHeight="15060" firstSheet="1" activeTab="1" xr2:uid="{00000000-000D-0000-FFFF-FFFF00000000}"/>
  </bookViews>
  <sheets>
    <sheet name="Price Summary" sheetId="12" r:id="rId1"/>
    <sheet name="Base Period" sheetId="8" r:id="rId2"/>
    <sheet name="Option Period (1)" sheetId="11" r:id="rId3"/>
    <sheet name="Option Period (2)" sheetId="9" r:id="rId4"/>
    <sheet name="Labor Category Description" sheetId="15" r:id="rId5"/>
    <sheet name="Labor Rate  - Base Period" sheetId="7" r:id="rId6"/>
    <sheet name="Labor Rate  - Option Period (1)" sheetId="14" r:id="rId7"/>
    <sheet name="Labor Rate  - Option Period (2)" sheetId="1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9" l="1"/>
  <c r="C16" i="9"/>
  <c r="C15" i="9"/>
  <c r="C14" i="9"/>
  <c r="C32" i="9" l="1"/>
  <c r="C31" i="9"/>
  <c r="C30" i="9"/>
  <c r="C29" i="9"/>
  <c r="C28" i="9"/>
  <c r="C27" i="9"/>
  <c r="C26" i="9"/>
  <c r="C25" i="9"/>
  <c r="C24" i="9"/>
  <c r="C23" i="9"/>
  <c r="C22" i="9"/>
  <c r="C21" i="9"/>
  <c r="C20" i="9"/>
  <c r="C19" i="9"/>
  <c r="C18" i="9"/>
  <c r="C14" i="11"/>
  <c r="C33" i="11"/>
  <c r="C32" i="11"/>
  <c r="C31" i="11"/>
  <c r="C30" i="11"/>
  <c r="C29" i="11"/>
  <c r="C28" i="11"/>
  <c r="C27" i="11"/>
  <c r="C26" i="11"/>
  <c r="C25" i="11"/>
  <c r="C24" i="11"/>
  <c r="C23" i="11"/>
  <c r="C22" i="11"/>
  <c r="C21" i="11"/>
  <c r="C20" i="11"/>
  <c r="C19" i="11"/>
  <c r="C18" i="11"/>
  <c r="C17" i="11"/>
  <c r="C16" i="11"/>
  <c r="C15" i="11"/>
  <c r="D50" i="11" l="1"/>
  <c r="D40" i="11"/>
  <c r="B40" i="11"/>
  <c r="B34" i="11"/>
  <c r="B4" i="12" s="1"/>
  <c r="D33" i="11"/>
  <c r="D32" i="11"/>
  <c r="D31" i="11"/>
  <c r="D30" i="11"/>
  <c r="D29" i="11"/>
  <c r="D28" i="11"/>
  <c r="D27" i="11"/>
  <c r="D26" i="11"/>
  <c r="D25" i="11"/>
  <c r="D24" i="11"/>
  <c r="D23" i="11"/>
  <c r="D22" i="11"/>
  <c r="D21" i="11"/>
  <c r="D20" i="11"/>
  <c r="D19" i="11"/>
  <c r="D18" i="11"/>
  <c r="D17" i="11"/>
  <c r="D16" i="11"/>
  <c r="D15" i="11"/>
  <c r="D14" i="11"/>
  <c r="D49" i="9"/>
  <c r="D39" i="9"/>
  <c r="B39" i="9"/>
  <c r="B33" i="9"/>
  <c r="B5" i="12" s="1"/>
  <c r="D32" i="9"/>
  <c r="D31" i="9"/>
  <c r="D30" i="9"/>
  <c r="D29" i="9"/>
  <c r="D28" i="9"/>
  <c r="D27" i="9"/>
  <c r="D26" i="9"/>
  <c r="D25" i="9"/>
  <c r="D24" i="9"/>
  <c r="D23" i="9"/>
  <c r="D22" i="9"/>
  <c r="D21" i="9"/>
  <c r="D20" i="9"/>
  <c r="D19" i="9"/>
  <c r="D18" i="9"/>
  <c r="D17" i="9"/>
  <c r="D16" i="9"/>
  <c r="D15" i="9"/>
  <c r="D14" i="9"/>
  <c r="D34" i="11" l="1"/>
  <c r="C4" i="12" s="1"/>
  <c r="F4" i="12" s="1"/>
  <c r="D33" i="9"/>
  <c r="C5" i="12" s="1"/>
  <c r="F5" i="12" s="1"/>
  <c r="C33" i="8"/>
  <c r="C32" i="8"/>
  <c r="C31" i="8"/>
  <c r="C30" i="8"/>
  <c r="C29" i="8"/>
  <c r="C28" i="8"/>
  <c r="C27" i="8"/>
  <c r="C26" i="8"/>
  <c r="C25" i="8"/>
  <c r="C24" i="8"/>
  <c r="C23" i="8"/>
  <c r="C22" i="8"/>
  <c r="C21" i="8"/>
  <c r="C20" i="8"/>
  <c r="C19" i="8"/>
  <c r="C18" i="8"/>
  <c r="C17" i="8"/>
  <c r="C16" i="8"/>
  <c r="C15" i="8"/>
  <c r="C14" i="8"/>
  <c r="D50" i="9" l="1"/>
  <c r="D51" i="11"/>
  <c r="D50" i="8"/>
  <c r="D33" i="8" l="1"/>
  <c r="D32" i="8"/>
  <c r="D31" i="8"/>
  <c r="D30" i="8"/>
  <c r="D29" i="8"/>
  <c r="D28" i="8"/>
  <c r="D27" i="8"/>
  <c r="D26" i="8"/>
  <c r="D25" i="8"/>
  <c r="D24" i="8"/>
  <c r="D23" i="8"/>
  <c r="D22" i="8"/>
  <c r="D21" i="8"/>
  <c r="D20" i="8"/>
  <c r="D19" i="8"/>
  <c r="D18" i="8"/>
  <c r="D17" i="8"/>
  <c r="D16" i="8"/>
  <c r="D15" i="8"/>
  <c r="D14" i="8"/>
  <c r="D40" i="8"/>
  <c r="D6" i="12" s="1"/>
  <c r="B40" i="8"/>
  <c r="B34" i="8"/>
  <c r="B3" i="12" s="1"/>
  <c r="B6" i="12" s="1"/>
  <c r="D34" i="8" l="1"/>
  <c r="D51" i="8" l="1"/>
  <c r="C3" i="12"/>
  <c r="F3" i="12" s="1"/>
  <c r="C6" i="12" l="1"/>
  <c r="E6" i="12"/>
  <c r="F6" i="12" l="1"/>
</calcChain>
</file>

<file path=xl/sharedStrings.xml><?xml version="1.0" encoding="utf-8"?>
<sst xmlns="http://schemas.openxmlformats.org/spreadsheetml/2006/main" count="158" uniqueCount="66">
  <si>
    <t xml:space="preserve">Labor Category </t>
  </si>
  <si>
    <t>Rate</t>
  </si>
  <si>
    <r>
      <rPr>
        <b/>
        <sz val="20"/>
        <color rgb="FF000000"/>
        <rFont val="Times New Roman"/>
        <family val="1"/>
      </rPr>
      <t>LABOR CATEGORY DESCRIPTIONS</t>
    </r>
    <r>
      <rPr>
        <sz val="10"/>
        <color rgb="FF000000"/>
        <rFont val="Times New Roman"/>
        <family val="1"/>
      </rPr>
      <t xml:space="preserve">
</t>
    </r>
    <r>
      <rPr>
        <sz val="10"/>
        <color rgb="FF000000"/>
        <rFont val="Times New Roman"/>
        <family val="1"/>
      </rPr>
      <t xml:space="preserve">
</t>
    </r>
  </si>
  <si>
    <t xml:space="preserve">INDEPENDENT GOVERNMENT COST ESTIMATE
</t>
  </si>
  <si>
    <t xml:space="preserve">Direct Labor Hours </t>
  </si>
  <si>
    <t>Labor Category</t>
  </si>
  <si>
    <t>Hours</t>
  </si>
  <si>
    <t>Travel</t>
  </si>
  <si>
    <t>Transportation</t>
  </si>
  <si>
    <t>Per Diem</t>
  </si>
  <si>
    <t>Total Travel</t>
  </si>
  <si>
    <t>Other Direct Costs</t>
  </si>
  <si>
    <t>Court Reporter</t>
  </si>
  <si>
    <t>Translator</t>
  </si>
  <si>
    <t>Hotel</t>
  </si>
  <si>
    <t>Transcripts</t>
  </si>
  <si>
    <t>Postage</t>
  </si>
  <si>
    <t>Supplies</t>
  </si>
  <si>
    <t>Total ODCs</t>
  </si>
  <si>
    <t>CONFIDENTIAL BUSINESS INFORMATION</t>
  </si>
  <si>
    <t>Hourly Rate</t>
  </si>
  <si>
    <t xml:space="preserve">Total </t>
  </si>
  <si>
    <t>Labor Cost</t>
  </si>
  <si>
    <t>TOTAL ESTIMATED COST</t>
  </si>
  <si>
    <t xml:space="preserve"> </t>
  </si>
  <si>
    <t>Confidential Business Information</t>
  </si>
  <si>
    <t xml:space="preserve">Base Period </t>
  </si>
  <si>
    <t>Option Period 1</t>
  </si>
  <si>
    <t>Option Period 2</t>
  </si>
  <si>
    <t>Total</t>
  </si>
  <si>
    <t>ODCs</t>
  </si>
  <si>
    <t>Direct Labor Hours</t>
  </si>
  <si>
    <t>Direct Labor Cost</t>
  </si>
  <si>
    <t>Travel Cost</t>
  </si>
  <si>
    <r>
      <rPr>
        <b/>
        <sz val="14"/>
        <rFont val="Arial"/>
        <family val="2"/>
      </rPr>
      <t xml:space="preserve">Instructions: </t>
    </r>
    <r>
      <rPr>
        <sz val="14"/>
        <rFont val="Arial"/>
        <family val="2"/>
      </rPr>
      <t xml:space="preserve">All labor categories and rates have been loaded into the spreadsheet. Please review the labor category description tab to help determine the appropriate labor categories to select. Once you have identified the appropriate labor categories for your project, please select the labor category from the drop down list and input the appropriate level of effort in the hours column. The labor cost will be calculated automatically when the labor category is selected and the hours are inputted. Labor Hours should include both Prime and Subcontractor Labor. Once direct labor is completed, input costs for Travel and ODCs as appropriate to complete the IGCE. </t>
    </r>
  </si>
  <si>
    <r>
      <rPr>
        <b/>
        <sz val="15"/>
        <color rgb="FF000000"/>
        <rFont val="Times New Roman"/>
        <family val="1"/>
      </rPr>
      <t xml:space="preserve">Instructions: </t>
    </r>
    <r>
      <rPr>
        <sz val="15"/>
        <color rgb="FF000000"/>
        <rFont val="Times New Roman"/>
        <family val="1"/>
      </rPr>
      <t xml:space="preserve">Prepare your IGCE estimate for each Period of Performance as required. A tab has been provided for a base period and up to two additional option periods as required. Please adjust the labor categories and level of effort for each period of performance to reflect the differences in the work that will be performed during each respective period. The total values from each Period of Performance will populate this summary sheet as completed. </t>
    </r>
  </si>
  <si>
    <r>
      <rPr>
        <b/>
        <sz val="12"/>
        <color rgb="FF000000"/>
        <rFont val="Times New Roman"/>
        <family val="1"/>
      </rPr>
      <t>Experience/Education Substitutions</t>
    </r>
    <r>
      <rPr>
        <sz val="12"/>
        <color rgb="FF000000"/>
        <rFont val="Times New Roman"/>
        <family val="1"/>
      </rPr>
      <t xml:space="preserve">
For all categories, a Master's degree may be substituted for 3 years of
experience. For all categories, a Ph.D. degree may be substituted for 4 years of experience. </t>
    </r>
  </si>
  <si>
    <r>
      <rPr>
        <b/>
        <sz val="14"/>
        <color rgb="FF000000"/>
        <rFont val="Times New Roman"/>
        <family val="1"/>
      </rPr>
      <t xml:space="preserve">Scientist 1 </t>
    </r>
    <r>
      <rPr>
        <sz val="14"/>
        <color rgb="FF000000"/>
        <rFont val="Times New Roman"/>
        <family val="1"/>
      </rPr>
      <t xml:space="preserve">
Under direct supervision, assists in providing analysis, guidance, and insight into the environmental, scientific or technical discipline under evaluation.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xml:space="preserve"> 0 Years</t>
    </r>
  </si>
  <si>
    <r>
      <rPr>
        <b/>
        <sz val="14"/>
        <color rgb="FF000000"/>
        <rFont val="Times New Roman"/>
        <family val="1"/>
      </rPr>
      <t xml:space="preserve">Scientist 2 
</t>
    </r>
    <r>
      <rPr>
        <sz val="14"/>
        <color rgb="FF000000"/>
        <rFont val="Times New Roman"/>
        <family val="1"/>
      </rPr>
      <t xml:space="preserve">As part of a team, contributes analysis, guidance, and insight into the environmental, scientific or technical discipline under evaluation. Serves as a scientific or technical resource on a task. 
</t>
    </r>
    <r>
      <rPr>
        <b/>
        <sz val="14"/>
        <color rgb="FF000000"/>
        <rFont val="Times New Roman"/>
        <family val="1"/>
      </rPr>
      <t xml:space="preserve">
Education: </t>
    </r>
    <r>
      <rPr>
        <sz val="14"/>
        <color rgb="FF000000"/>
        <rFont val="Times New Roman"/>
        <family val="1"/>
      </rPr>
      <t xml:space="preserve">Masters
</t>
    </r>
    <r>
      <rPr>
        <b/>
        <sz val="14"/>
        <color rgb="FF000000"/>
        <rFont val="Times New Roman"/>
        <family val="1"/>
      </rPr>
      <t>Experience Required:</t>
    </r>
    <r>
      <rPr>
        <sz val="14"/>
        <color rgb="FF000000"/>
        <rFont val="Times New Roman"/>
        <family val="1"/>
      </rPr>
      <t xml:space="preserve"> 4 Years</t>
    </r>
  </si>
  <si>
    <r>
      <rPr>
        <b/>
        <sz val="14"/>
        <color rgb="FF000000"/>
        <rFont val="Times New Roman"/>
        <family val="1"/>
      </rPr>
      <t xml:space="preserve">Scientist 3 </t>
    </r>
    <r>
      <rPr>
        <sz val="14"/>
        <color rgb="FF000000"/>
        <rFont val="Times New Roman"/>
        <family val="1"/>
      </rPr>
      <t xml:space="preserve">
Serves as a senior scientific or technical resource on a task or tasks. Provides analysis, guidance, and insight into the environmental, scientific or technical discipline under evaluation.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 9</t>
    </r>
    <r>
      <rPr>
        <sz val="14"/>
        <color rgb="FF000000"/>
        <rFont val="Times New Roman"/>
        <family val="1"/>
      </rPr>
      <t xml:space="preserve"> Years</t>
    </r>
  </si>
  <si>
    <r>
      <rPr>
        <b/>
        <sz val="14"/>
        <color rgb="FF000000"/>
        <rFont val="Times New Roman"/>
        <family val="1"/>
      </rPr>
      <t xml:space="preserve">Scientist 4 
</t>
    </r>
    <r>
      <rPr>
        <sz val="14"/>
        <color rgb="FF000000"/>
        <rFont val="Times New Roman"/>
        <family val="1"/>
      </rPr>
      <t xml:space="preserve">Generally regarded as an expert in the field. Serves as a lead or senior scientific or technical resource on a task or tasks. Provides analysis, guidance, and insight into the environmental, scientific or technical discipline under evaluation.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15 Years</t>
    </r>
  </si>
  <si>
    <r>
      <rPr>
        <b/>
        <sz val="14"/>
        <color rgb="FF000000"/>
        <rFont val="Times New Roman"/>
        <family val="1"/>
      </rPr>
      <t>Research Assistant 1</t>
    </r>
    <r>
      <rPr>
        <sz val="14"/>
        <color rgb="FF000000"/>
        <rFont val="Times New Roman"/>
        <family val="1"/>
      </rPr>
      <t xml:space="preserve"> 
Provides general research support to projects. Produces training reports. Conducts related research. Maintains program databases, libraries, and filing systems. 
</t>
    </r>
    <r>
      <rPr>
        <b/>
        <sz val="14"/>
        <color rgb="FF000000"/>
        <rFont val="Times New Roman"/>
        <family val="1"/>
      </rPr>
      <t xml:space="preserve">Education: </t>
    </r>
    <r>
      <rPr>
        <sz val="14"/>
        <color rgb="FF000000"/>
        <rFont val="Times New Roman"/>
        <family val="1"/>
      </rPr>
      <t xml:space="preserve">Bachelors
</t>
    </r>
    <r>
      <rPr>
        <b/>
        <sz val="14"/>
        <color rgb="FF000000"/>
        <rFont val="Times New Roman"/>
        <family val="1"/>
      </rPr>
      <t>Experience Required:</t>
    </r>
    <r>
      <rPr>
        <sz val="14"/>
        <color rgb="FF000000"/>
        <rFont val="Times New Roman"/>
        <family val="1"/>
      </rPr>
      <t xml:space="preserve"> 0 Years</t>
    </r>
  </si>
  <si>
    <r>
      <rPr>
        <b/>
        <sz val="14"/>
        <color rgb="FF000000"/>
        <rFont val="Times New Roman"/>
        <family val="1"/>
      </rPr>
      <t xml:space="preserve">Analyst 2 
</t>
    </r>
    <r>
      <rPr>
        <sz val="14"/>
        <color rgb="FF000000"/>
        <rFont val="Times New Roman"/>
        <family val="1"/>
      </rPr>
      <t xml:space="preserve">Leads and coordinates components of large projects or series of smaller projects with responsibility for budget management, project deliverables, client relations, and staff supervision or with responsibility for the application of advanced methods and techniques in a particular field of specialization. Review the work and provide technical guidance to less senior staff. Serves as a resource capable of applying advanced techniques, concepts, and methods related to a particular field of specialization. Serves as a scientific/technical resource in a particular field of specialization and supervises less senior staff in application of quantitative and qualitative analysis, techniques, and methods. 
</t>
    </r>
    <r>
      <rPr>
        <b/>
        <sz val="14"/>
        <color rgb="FF000000"/>
        <rFont val="Times New Roman"/>
        <family val="1"/>
      </rPr>
      <t xml:space="preserve">Education: </t>
    </r>
    <r>
      <rPr>
        <sz val="14"/>
        <color rgb="FF000000"/>
        <rFont val="Times New Roman"/>
        <family val="1"/>
      </rPr>
      <t xml:space="preserve">Bachelors
</t>
    </r>
    <r>
      <rPr>
        <b/>
        <sz val="14"/>
        <color rgb="FF000000"/>
        <rFont val="Times New Roman"/>
        <family val="1"/>
      </rPr>
      <t>Experience Required:</t>
    </r>
    <r>
      <rPr>
        <sz val="14"/>
        <color rgb="FF000000"/>
        <rFont val="Times New Roman"/>
        <family val="1"/>
      </rPr>
      <t xml:space="preserve"> 3 Years</t>
    </r>
  </si>
  <si>
    <r>
      <rPr>
        <b/>
        <sz val="14"/>
        <color rgb="FF000000"/>
        <rFont val="Times New Roman"/>
        <family val="1"/>
      </rPr>
      <t xml:space="preserve">Project Manager 1 
</t>
    </r>
    <r>
      <rPr>
        <sz val="14"/>
        <color rgb="FF000000"/>
        <rFont val="Times New Roman"/>
        <family val="1"/>
      </rPr>
      <t xml:space="preserve">Oversees the successful completion of single projects. Develops scope for field and office tasks. Oversees and directs field exploration, sampling, inspection, analysis and report production. Organizes resources, delegates staff assignments, prepares work plans and monitors schedules. Provides training for entry- level technicians and professional staff as needed. Oversees and monitors project budgets and reports to senior staff and clients. Conducts ongoing business development and ensures client satisfaction, technical excellence and company reputation. 
</t>
    </r>
    <r>
      <rPr>
        <b/>
        <sz val="14"/>
        <color rgb="FF000000"/>
        <rFont val="Times New Roman"/>
        <family val="1"/>
      </rPr>
      <t xml:space="preserve">Education: </t>
    </r>
    <r>
      <rPr>
        <sz val="14"/>
        <color rgb="FF000000"/>
        <rFont val="Times New Roman"/>
        <family val="1"/>
      </rPr>
      <t xml:space="preserve">Masters
</t>
    </r>
    <r>
      <rPr>
        <b/>
        <sz val="14"/>
        <color rgb="FF000000"/>
        <rFont val="Times New Roman"/>
        <family val="1"/>
      </rPr>
      <t>Experience Required:</t>
    </r>
    <r>
      <rPr>
        <sz val="14"/>
        <color rgb="FF000000"/>
        <rFont val="Times New Roman"/>
        <family val="1"/>
      </rPr>
      <t xml:space="preserve"> 5 Years</t>
    </r>
  </si>
  <si>
    <r>
      <rPr>
        <b/>
        <sz val="14"/>
        <color rgb="FF000000"/>
        <rFont val="Times New Roman"/>
        <family val="1"/>
      </rPr>
      <t xml:space="preserve">Project Manager 2 
</t>
    </r>
    <r>
      <rPr>
        <sz val="14"/>
        <color rgb="FF000000"/>
        <rFont val="Times New Roman"/>
        <family val="1"/>
      </rPr>
      <t xml:space="preserve">Responsible for complex projects and multiple tasks and locations. Responsibilities include establishing project benchmarks and goals, quality control protocols, customer relations, general oversight of operations and related activities. Has overall cost and schedule responsibility, as well as working knowledge of applicable federal, state and local laws, regulations and guidance related to the work to ensure compliance at all times. 
</t>
    </r>
    <r>
      <rPr>
        <b/>
        <sz val="14"/>
        <color rgb="FF000000"/>
        <rFont val="Times New Roman"/>
        <family val="1"/>
      </rPr>
      <t xml:space="preserve">Education: </t>
    </r>
    <r>
      <rPr>
        <sz val="14"/>
        <color rgb="FF000000"/>
        <rFont val="Times New Roman"/>
        <family val="1"/>
      </rPr>
      <t xml:space="preserve">Ph.D
</t>
    </r>
    <r>
      <rPr>
        <b/>
        <sz val="14"/>
        <color rgb="FF000000"/>
        <rFont val="Times New Roman"/>
        <family val="1"/>
      </rPr>
      <t>Experience Required</t>
    </r>
    <r>
      <rPr>
        <sz val="14"/>
        <color rgb="FF000000"/>
        <rFont val="Times New Roman"/>
        <family val="1"/>
      </rPr>
      <t>: 15 Years</t>
    </r>
  </si>
  <si>
    <r>
      <rPr>
        <b/>
        <sz val="14"/>
        <color rgb="FF000000"/>
        <rFont val="Times New Roman"/>
        <family val="1"/>
      </rPr>
      <t>Subject Matter Expert 2</t>
    </r>
    <r>
      <rPr>
        <sz val="14"/>
        <color rgb="FF000000"/>
        <rFont val="Times New Roman"/>
        <family val="1"/>
      </rPr>
      <t xml:space="preserve"> 
Provides expertise and experience in analyzing subject-specific literature, data, and innovations. Provides technical review, technical writing, and generates summaries, reports and presentations. Conducts data analysis and prepares data summaries and interpretations. 
</t>
    </r>
    <r>
      <rPr>
        <b/>
        <sz val="14"/>
        <color rgb="FF000000"/>
        <rFont val="Times New Roman"/>
        <family val="1"/>
      </rPr>
      <t>Education:</t>
    </r>
    <r>
      <rPr>
        <sz val="14"/>
        <color rgb="FF000000"/>
        <rFont val="Times New Roman"/>
        <family val="1"/>
      </rPr>
      <t xml:space="preserve"> Masters
</t>
    </r>
    <r>
      <rPr>
        <b/>
        <sz val="14"/>
        <color rgb="FF000000"/>
        <rFont val="Times New Roman"/>
        <family val="1"/>
      </rPr>
      <t xml:space="preserve">Experience Required: </t>
    </r>
    <r>
      <rPr>
        <sz val="14"/>
        <color rgb="FF000000"/>
        <rFont val="Times New Roman"/>
        <family val="1"/>
      </rPr>
      <t>4 Years</t>
    </r>
  </si>
  <si>
    <r>
      <rPr>
        <b/>
        <sz val="14"/>
        <color rgb="FF000000"/>
        <rFont val="Times New Roman"/>
        <family val="1"/>
      </rPr>
      <t xml:space="preserve">Subject Matter Expert 3 
</t>
    </r>
    <r>
      <rPr>
        <sz val="14"/>
        <color rgb="FF000000"/>
        <rFont val="Times New Roman"/>
        <family val="1"/>
      </rPr>
      <t xml:space="preserve">Has extensive expertise and experience in analyzing subject-specific literature, data, and innovations. Provides technical review, technical writing, and generates summaries, reports and presentations, such  as technology assessments and program audits. Writes or edits technical materials, such as experimental design protocols, survey questions, equipment manuals, web pages, appendices, and operating and maintenance instructions. Translates technical information into readable documents to be used by technical and non-technical personnel. Conducts data analysis and prepares data summaries and interpretations. Has extensive publication record in peer-review publications. Works independently with client management staff. Responsible for quality control of technical reports. Provides technical and management skills for managing complex technical projects. Responsible for management of Subject Matter Experts 1 and 2.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9 Years</t>
    </r>
  </si>
  <si>
    <r>
      <rPr>
        <b/>
        <sz val="14"/>
        <color rgb="FF000000"/>
        <rFont val="Times New Roman"/>
        <family val="1"/>
      </rPr>
      <t>Subject Matter Expert 4</t>
    </r>
    <r>
      <rPr>
        <sz val="14"/>
        <color rgb="FF000000"/>
        <rFont val="Times New Roman"/>
        <family val="1"/>
      </rPr>
      <t xml:space="preserve"> 
Has extensive expertise and experience in analyzing subject-specific literature, data, and innovations. Provides technical review, technical writing, and generates summaries, reports and presentations, such as technology assessments and program audits. Writes or edits technical materials, such as experimental design protocols, survey questions, equipment manuals, web pages, appendices,
and operating and maintenance instructions. Translates technical information into clear, readable documents to be used by technical and non-technical personnel. Conducts data analysis and prepares data summaries and interpretations. Has extensive publication record in peer-review publications. Works independently, directly with client management staff. Responsible for quality control of technical reports. Provides technical and management skills for managing large, complex technical projects. Responsible for management of Subject Matter Experts 1, 2, and 3. 
</t>
    </r>
    <r>
      <rPr>
        <b/>
        <sz val="14"/>
        <color rgb="FF000000"/>
        <rFont val="Times New Roman"/>
        <family val="1"/>
      </rPr>
      <t xml:space="preserve">
Education: </t>
    </r>
    <r>
      <rPr>
        <sz val="14"/>
        <color rgb="FF000000"/>
        <rFont val="Times New Roman"/>
        <family val="1"/>
      </rPr>
      <t xml:space="preserve">Masters
</t>
    </r>
    <r>
      <rPr>
        <b/>
        <sz val="14"/>
        <color rgb="FF000000"/>
        <rFont val="Times New Roman"/>
        <family val="1"/>
      </rPr>
      <t>Experience Required:</t>
    </r>
    <r>
      <rPr>
        <sz val="14"/>
        <color rgb="FF000000"/>
        <rFont val="Times New Roman"/>
        <family val="1"/>
      </rPr>
      <t xml:space="preserve"> 15 Years</t>
    </r>
  </si>
  <si>
    <r>
      <rPr>
        <b/>
        <sz val="14"/>
        <color rgb="FF000000"/>
        <rFont val="Times New Roman"/>
        <family val="1"/>
      </rPr>
      <t>GIS Analyst 2</t>
    </r>
    <r>
      <rPr>
        <sz val="14"/>
        <color rgb="FF000000"/>
        <rFont val="Times New Roman"/>
        <family val="1"/>
      </rPr>
      <t xml:space="preserve"> 
Provides expertise and experience in developing, supporting, maintaining and improving a variety of GIS services. This includes the production of maps, reports, modeling and analysis by using database software. Researches, compiles and evaluates source data using routine methods. Researches, and maintains data layers. Consults with users and other GIS systems to facilitate data sharing and resolves data acquisition issues. Has contributed to peerreview publications. 
</t>
    </r>
    <r>
      <rPr>
        <b/>
        <sz val="14"/>
        <color rgb="FF000000"/>
        <rFont val="Times New Roman"/>
        <family val="1"/>
      </rPr>
      <t xml:space="preserve">Education: </t>
    </r>
    <r>
      <rPr>
        <sz val="14"/>
        <color rgb="FF000000"/>
        <rFont val="Times New Roman"/>
        <family val="1"/>
      </rPr>
      <t xml:space="preserve">Masters
</t>
    </r>
    <r>
      <rPr>
        <b/>
        <sz val="14"/>
        <color rgb="FF000000"/>
        <rFont val="Times New Roman"/>
        <family val="1"/>
      </rPr>
      <t>Experience Required:</t>
    </r>
    <r>
      <rPr>
        <sz val="14"/>
        <color rgb="FF000000"/>
        <rFont val="Times New Roman"/>
        <family val="1"/>
      </rPr>
      <t xml:space="preserve"> 4 Years</t>
    </r>
  </si>
  <si>
    <r>
      <rPr>
        <b/>
        <sz val="14"/>
        <color rgb="FF000000"/>
        <rFont val="Times New Roman"/>
        <family val="1"/>
      </rPr>
      <t xml:space="preserve">GIS Analyst 4
</t>
    </r>
    <r>
      <rPr>
        <sz val="14"/>
        <color rgb="FF000000"/>
        <rFont val="Times New Roman"/>
        <family val="1"/>
      </rPr>
      <t xml:space="preserve">Has extensive expertise and experience in developing, supporting, maintaining, and improving a variety of GIS services. Designs and implements user-oriented databases, application programs, and documentation. Develops user-oriented programs to create and maintain data layers. Provides significant contributions to and develops peer review publications. Responsible for quality control of
technical reports and presentations.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xml:space="preserve"> 15 Years</t>
    </r>
  </si>
  <si>
    <r>
      <rPr>
        <b/>
        <sz val="14"/>
        <color rgb="FF000000"/>
        <rFont val="Times New Roman"/>
        <family val="1"/>
      </rPr>
      <t xml:space="preserve">Tech Editor 3
</t>
    </r>
    <r>
      <rPr>
        <sz val="14"/>
        <color rgb="FF000000"/>
        <rFont val="Times New Roman"/>
        <family val="1"/>
      </rPr>
      <t xml:space="preserve">Has extensive expertise and experience in preparing government, business-to-business, and businessto-consumer documents. This includes research proposals, reports, and technical articles for publication. Manages the publication process for technical documents. Editorial responsibility for content of documentation and presentations. Translates technical and scientific data into clear, readable documents to be used by technical and nontechnical personnel. Works independently, directly with client management staff. 
</t>
    </r>
    <r>
      <rPr>
        <b/>
        <sz val="14"/>
        <color rgb="FF000000"/>
        <rFont val="Times New Roman"/>
        <family val="1"/>
      </rPr>
      <t>Education:</t>
    </r>
    <r>
      <rPr>
        <sz val="14"/>
        <color rgb="FF000000"/>
        <rFont val="Times New Roman"/>
        <family val="1"/>
      </rPr>
      <t xml:space="preserve"> Masters
</t>
    </r>
    <r>
      <rPr>
        <b/>
        <sz val="14"/>
        <color rgb="FF000000"/>
        <rFont val="Times New Roman"/>
        <family val="1"/>
      </rPr>
      <t>Experience Required:</t>
    </r>
    <r>
      <rPr>
        <sz val="14"/>
        <color rgb="FF000000"/>
        <rFont val="Times New Roman"/>
        <family val="1"/>
      </rPr>
      <t xml:space="preserve"> 9 Years</t>
    </r>
  </si>
  <si>
    <t xml:space="preserve">Scientist 1 </t>
  </si>
  <si>
    <t>Scientist 2</t>
  </si>
  <si>
    <t xml:space="preserve">Scientist 3 </t>
  </si>
  <si>
    <t xml:space="preserve">Scientist 4 </t>
  </si>
  <si>
    <t xml:space="preserve">Research Assistant 1 </t>
  </si>
  <si>
    <t xml:space="preserve">Analyst 2 </t>
  </si>
  <si>
    <t xml:space="preserve">Project Manager 1 </t>
  </si>
  <si>
    <t>Project Manager 2</t>
  </si>
  <si>
    <t xml:space="preserve">Subject Matter Expert 2 </t>
  </si>
  <si>
    <t xml:space="preserve">Subject Matter Expert 3 </t>
  </si>
  <si>
    <t>Subject Matter Expert 4</t>
  </si>
  <si>
    <t xml:space="preserve">GIS Analyst 2 </t>
  </si>
  <si>
    <t xml:space="preserve">GIS Analyst 4 </t>
  </si>
  <si>
    <t xml:space="preserve">Tech Editor 3 </t>
  </si>
  <si>
    <t>Project Title: Air Quality Modeling Assessment Tools (AQMAT) Development (Carey Jang)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</si>
</sst>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00"/>
  </numFmts>
  <fonts count="22" x14ac:knownFonts="1">
    <font>
      <sz val="10"/>
      <color rgb="FF000000"/>
      <name val="Times New Roman"/>
      <charset val="204"/>
    </font>
    <font>
      <sz val="12"/>
      <name val="Times New Roman"/>
      <family val="1"/>
    </font>
    <font>
      <sz val="11"/>
      <name val="Times New Roman"/>
      <family val="1"/>
    </font>
    <font>
      <sz val="10"/>
      <color rgb="FF000000"/>
      <name val="Times New Roman"/>
      <family val="1"/>
    </font>
    <font>
      <b/>
      <sz val="12"/>
      <color rgb="FF000000"/>
      <name val="Times New Roman"/>
      <family val="1"/>
    </font>
    <font>
      <b/>
      <sz val="20"/>
      <color rgb="FF000000"/>
      <name val="Times New Roman"/>
      <family val="1"/>
    </font>
    <font>
      <sz val="12"/>
      <color rgb="FF000000"/>
      <name val="Times New Roman"/>
      <family val="1"/>
    </font>
    <font>
      <sz val="10"/>
      <name val="Arial"/>
      <family val="2"/>
    </font>
    <font>
      <b/>
      <sz val="14"/>
      <name val="Arial"/>
      <family val="2"/>
    </font>
    <font>
      <b/>
      <sz val="12"/>
      <name val="Arial"/>
      <family val="2"/>
    </font>
    <font>
      <b/>
      <sz val="11"/>
      <name val="Arial"/>
      <family val="2"/>
    </font>
    <font>
      <b/>
      <sz val="10"/>
      <name val="Arial"/>
      <family val="2"/>
    </font>
    <font>
      <b/>
      <sz val="15"/>
      <name val="Arial"/>
      <family val="2"/>
    </font>
    <font>
      <sz val="14"/>
      <name val="Arial"/>
      <family val="2"/>
    </font>
    <font>
      <b/>
      <sz val="11"/>
      <color rgb="FF000000"/>
      <name val="Times New Roman"/>
      <family val="1"/>
    </font>
    <font>
      <b/>
      <sz val="16"/>
      <color rgb="FF000000"/>
      <name val="Times New Roman"/>
      <family val="1"/>
    </font>
    <font>
      <sz val="10"/>
      <color rgb="FF000000"/>
      <name val="Times New Roman"/>
      <charset val="204"/>
    </font>
    <font>
      <sz val="28"/>
      <color rgb="FF000000"/>
      <name val="Times New Roman"/>
      <family val="1"/>
    </font>
    <font>
      <sz val="15"/>
      <color rgb="FF000000"/>
      <name val="Times New Roman"/>
      <family val="1"/>
    </font>
    <font>
      <b/>
      <sz val="15"/>
      <color rgb="FF000000"/>
      <name val="Times New Roman"/>
      <family val="1"/>
    </font>
    <font>
      <sz val="14"/>
      <color rgb="FF000000"/>
      <name val="Times New Roman"/>
      <family val="1"/>
    </font>
    <font>
      <b/>
      <sz val="14"/>
      <color rgb="FF000000"/>
      <name val="Times New Roman"/>
      <family val="1"/>
    </font>
  </fonts>
  <fills count="8">
    <fill>
      <patternFill patternType="none"/>
    </fill>
    <fill>
      <patternFill patternType="gray125"/>
    </fill>
    <fill>
      <patternFill patternType="solid">
        <fgColor indexed="43"/>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3" fillId="0" borderId="0"/>
    <xf numFmtId="0" fontId="7" fillId="0" borderId="0"/>
    <xf numFmtId="43" fontId="16" fillId="0" borderId="0" applyFont="0" applyFill="0" applyBorder="0" applyAlignment="0" applyProtection="0"/>
  </cellStyleXfs>
  <cellXfs count="162">
    <xf numFmtId="0" fontId="0" fillId="0" borderId="0" xfId="0" applyFill="1" applyBorder="1" applyAlignment="1">
      <alignment horizontal="left" vertical="top"/>
    </xf>
    <xf numFmtId="0" fontId="1" fillId="0" borderId="0" xfId="0" applyFont="1" applyFill="1" applyBorder="1" applyAlignment="1">
      <alignment vertical="top" wrapText="1"/>
    </xf>
    <xf numFmtId="0" fontId="7" fillId="0" borderId="0" xfId="2"/>
    <xf numFmtId="0" fontId="9" fillId="0" borderId="0" xfId="2" applyFont="1" applyAlignment="1"/>
    <xf numFmtId="0" fontId="7" fillId="0" borderId="0" xfId="2" applyAlignment="1"/>
    <xf numFmtId="0" fontId="10" fillId="0" borderId="1" xfId="2" applyFont="1" applyBorder="1" applyAlignment="1">
      <alignment horizontal="center"/>
    </xf>
    <xf numFmtId="0" fontId="10" fillId="0" borderId="0" xfId="2" applyFont="1"/>
    <xf numFmtId="49" fontId="7" fillId="0" borderId="15" xfId="2" applyNumberFormat="1" applyBorder="1"/>
    <xf numFmtId="164" fontId="7" fillId="0" borderId="0" xfId="2" applyNumberFormat="1"/>
    <xf numFmtId="0" fontId="11" fillId="0" borderId="0" xfId="2" applyFont="1"/>
    <xf numFmtId="0" fontId="7" fillId="0" borderId="20" xfId="2" applyBorder="1"/>
    <xf numFmtId="0" fontId="7" fillId="0" borderId="18" xfId="2" applyBorder="1"/>
    <xf numFmtId="0" fontId="11" fillId="0" borderId="22" xfId="2" applyFont="1" applyBorder="1"/>
    <xf numFmtId="164" fontId="7" fillId="3" borderId="23" xfId="2" applyNumberFormat="1" applyFill="1" applyBorder="1"/>
    <xf numFmtId="164" fontId="7" fillId="2" borderId="17" xfId="2" applyNumberFormat="1" applyFill="1" applyBorder="1"/>
    <xf numFmtId="164" fontId="7" fillId="3" borderId="17" xfId="2" applyNumberFormat="1" applyFill="1" applyBorder="1"/>
    <xf numFmtId="164" fontId="7" fillId="3" borderId="21" xfId="2" applyNumberFormat="1" applyFill="1" applyBorder="1"/>
    <xf numFmtId="0" fontId="10" fillId="0" borderId="2" xfId="2" applyFont="1" applyBorder="1" applyAlignment="1">
      <alignment horizontal="center"/>
    </xf>
    <xf numFmtId="0" fontId="7" fillId="2" borderId="26" xfId="2" applyFill="1" applyBorder="1"/>
    <xf numFmtId="0" fontId="7" fillId="2" borderId="28" xfId="2" applyFill="1" applyBorder="1"/>
    <xf numFmtId="164" fontId="7" fillId="2" borderId="27" xfId="2" applyNumberFormat="1" applyFill="1" applyBorder="1"/>
    <xf numFmtId="164" fontId="7" fillId="2" borderId="24" xfId="2" applyNumberFormat="1" applyFill="1" applyBorder="1"/>
    <xf numFmtId="164" fontId="7" fillId="3" borderId="19" xfId="2" applyNumberFormat="1" applyFill="1" applyBorder="1"/>
    <xf numFmtId="164" fontId="7" fillId="2" borderId="19" xfId="2" applyNumberFormat="1" applyFill="1" applyBorder="1"/>
    <xf numFmtId="164" fontId="11" fillId="3" borderId="14" xfId="2" applyNumberFormat="1" applyFont="1" applyFill="1" applyBorder="1"/>
    <xf numFmtId="164" fontId="11" fillId="4" borderId="14" xfId="2" applyNumberFormat="1" applyFont="1" applyFill="1" applyBorder="1"/>
    <xf numFmtId="164" fontId="7" fillId="2" borderId="25" xfId="2" applyNumberFormat="1" applyFill="1" applyBorder="1" applyAlignment="1">
      <alignment horizontal="right"/>
    </xf>
    <xf numFmtId="164" fontId="7" fillId="2" borderId="16" xfId="2" applyNumberFormat="1" applyFill="1" applyBorder="1" applyAlignment="1">
      <alignment horizontal="right"/>
    </xf>
    <xf numFmtId="164" fontId="11" fillId="4" borderId="23" xfId="2" applyNumberFormat="1" applyFont="1" applyFill="1" applyBorder="1"/>
    <xf numFmtId="164" fontId="7" fillId="3" borderId="30" xfId="2" applyNumberFormat="1" applyFill="1" applyBorder="1"/>
    <xf numFmtId="164" fontId="7" fillId="2" borderId="30" xfId="2" applyNumberFormat="1" applyFill="1" applyBorder="1"/>
    <xf numFmtId="164" fontId="7" fillId="3" borderId="31" xfId="2" applyNumberFormat="1" applyFill="1" applyBorder="1"/>
    <xf numFmtId="164" fontId="7" fillId="3" borderId="24" xfId="2" applyNumberFormat="1" applyFill="1" applyBorder="1"/>
    <xf numFmtId="164" fontId="7" fillId="3" borderId="32" xfId="2" applyNumberFormat="1" applyFill="1" applyBorder="1"/>
    <xf numFmtId="164" fontId="11" fillId="3" borderId="4" xfId="2" applyNumberFormat="1" applyFont="1" applyFill="1" applyBorder="1"/>
    <xf numFmtId="0" fontId="7" fillId="0" borderId="25" xfId="2" applyBorder="1"/>
    <xf numFmtId="0" fontId="7" fillId="0" borderId="16" xfId="2" applyBorder="1"/>
    <xf numFmtId="0" fontId="7" fillId="0" borderId="33" xfId="2" applyBorder="1"/>
    <xf numFmtId="0" fontId="11" fillId="0" borderId="1" xfId="2" applyFont="1" applyBorder="1"/>
    <xf numFmtId="49" fontId="7" fillId="0" borderId="34" xfId="2" applyNumberFormat="1" applyBorder="1"/>
    <xf numFmtId="0" fontId="7" fillId="2" borderId="29" xfId="2" applyFill="1" applyBorder="1"/>
    <xf numFmtId="164" fontId="7" fillId="2" borderId="33" xfId="2" applyNumberFormat="1" applyFill="1" applyBorder="1" applyAlignment="1">
      <alignment horizontal="right"/>
    </xf>
    <xf numFmtId="164" fontId="7" fillId="2" borderId="32" xfId="2" applyNumberFormat="1" applyFill="1" applyBorder="1"/>
    <xf numFmtId="0" fontId="11" fillId="0" borderId="13" xfId="2" applyFont="1" applyBorder="1" applyAlignment="1">
      <alignment horizontal="right"/>
    </xf>
    <xf numFmtId="0" fontId="11" fillId="4" borderId="35" xfId="2" applyFont="1" applyFill="1" applyBorder="1"/>
    <xf numFmtId="164" fontId="11" fillId="3" borderId="36" xfId="2" applyNumberFormat="1" applyFont="1" applyFill="1" applyBorder="1"/>
    <xf numFmtId="164" fontId="7" fillId="2" borderId="25" xfId="2" applyNumberFormat="1" applyFill="1" applyBorder="1"/>
    <xf numFmtId="164" fontId="7" fillId="2" borderId="16" xfId="2" applyNumberFormat="1" applyFill="1" applyBorder="1"/>
    <xf numFmtId="164" fontId="9" fillId="5" borderId="4" xfId="2" applyNumberFormat="1" applyFont="1" applyFill="1" applyBorder="1"/>
    <xf numFmtId="0" fontId="7" fillId="3" borderId="8" xfId="2" applyFill="1" applyBorder="1" applyAlignment="1"/>
    <xf numFmtId="0" fontId="7" fillId="3" borderId="0" xfId="2" applyFill="1" applyBorder="1" applyAlignment="1"/>
    <xf numFmtId="0" fontId="7" fillId="3" borderId="9" xfId="2" applyFill="1" applyBorder="1" applyAlignment="1"/>
    <xf numFmtId="0" fontId="7" fillId="3" borderId="0" xfId="2" applyFill="1" applyBorder="1" applyAlignment="1">
      <alignment horizontal="center" wrapText="1"/>
    </xf>
    <xf numFmtId="0" fontId="14" fillId="0" borderId="1" xfId="0" applyFont="1" applyFill="1" applyBorder="1" applyAlignment="1">
      <alignment horizontal="left" vertical="top"/>
    </xf>
    <xf numFmtId="0" fontId="14" fillId="0" borderId="1" xfId="0" applyFont="1" applyFill="1" applyBorder="1" applyAlignment="1">
      <alignment horizontal="right" vertical="center"/>
    </xf>
    <xf numFmtId="8" fontId="2" fillId="0" borderId="1" xfId="1" applyNumberFormat="1" applyFont="1" applyFill="1" applyBorder="1" applyAlignment="1">
      <alignment horizontal="right" vertical="center" wrapText="1"/>
    </xf>
    <xf numFmtId="8" fontId="2" fillId="0" borderId="1" xfId="0" applyNumberFormat="1" applyFont="1" applyFill="1" applyBorder="1" applyAlignment="1">
      <alignment horizontal="right" vertical="center" wrapText="1"/>
    </xf>
    <xf numFmtId="0" fontId="0" fillId="0" borderId="0" xfId="0" applyFill="1" applyBorder="1" applyAlignment="1">
      <alignment horizontal="right" vertical="center"/>
    </xf>
    <xf numFmtId="0" fontId="0" fillId="3" borderId="0" xfId="0" applyFill="1" applyBorder="1" applyAlignment="1">
      <alignment horizontal="left" vertical="top"/>
    </xf>
    <xf numFmtId="0" fontId="0" fillId="3" borderId="0" xfId="0" applyFill="1" applyBorder="1" applyAlignment="1">
      <alignment horizontal="right" vertical="center"/>
    </xf>
    <xf numFmtId="164" fontId="17" fillId="0" borderId="17" xfId="0" applyNumberFormat="1" applyFont="1" applyFill="1" applyBorder="1" applyAlignment="1">
      <alignment horizontal="left" vertical="top"/>
    </xf>
    <xf numFmtId="164" fontId="17" fillId="0" borderId="40" xfId="0" applyNumberFormat="1" applyFont="1" applyFill="1" applyBorder="1" applyAlignment="1">
      <alignment horizontal="left" vertical="top"/>
    </xf>
    <xf numFmtId="0" fontId="17" fillId="0" borderId="28" xfId="0" applyFont="1" applyFill="1" applyBorder="1" applyAlignment="1">
      <alignment horizontal="left" vertical="top"/>
    </xf>
    <xf numFmtId="164" fontId="17" fillId="0" borderId="28" xfId="0" applyNumberFormat="1" applyFont="1" applyFill="1" applyBorder="1" applyAlignment="1">
      <alignment horizontal="left" vertical="top"/>
    </xf>
    <xf numFmtId="0" fontId="17" fillId="0" borderId="42" xfId="0" applyFont="1" applyFill="1" applyBorder="1" applyAlignment="1">
      <alignment horizontal="left" vertical="top"/>
    </xf>
    <xf numFmtId="0" fontId="17" fillId="0" borderId="41" xfId="0" applyFont="1" applyFill="1" applyBorder="1" applyAlignment="1">
      <alignment horizontal="left" vertical="top"/>
    </xf>
    <xf numFmtId="164" fontId="17" fillId="0" borderId="30" xfId="0" applyNumberFormat="1" applyFont="1" applyFill="1" applyBorder="1" applyAlignment="1">
      <alignment horizontal="left" vertical="top"/>
    </xf>
    <xf numFmtId="0" fontId="17" fillId="3" borderId="2" xfId="0" applyFont="1" applyFill="1" applyBorder="1" applyAlignment="1">
      <alignment horizontal="left" vertical="top"/>
    </xf>
    <xf numFmtId="0" fontId="17" fillId="0" borderId="1"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7" xfId="0" applyFont="1" applyFill="1" applyBorder="1" applyAlignment="1">
      <alignment horizontal="left" vertical="top" wrapText="1"/>
    </xf>
    <xf numFmtId="0" fontId="17" fillId="0" borderId="14" xfId="0" applyFont="1" applyFill="1" applyBorder="1" applyAlignment="1">
      <alignment horizontal="left" vertical="top" wrapText="1"/>
    </xf>
    <xf numFmtId="0" fontId="8" fillId="0" borderId="0" xfId="2" applyFont="1" applyAlignment="1">
      <alignment vertical="center"/>
    </xf>
    <xf numFmtId="2" fontId="17" fillId="0" borderId="15" xfId="3" applyNumberFormat="1" applyFont="1" applyFill="1" applyBorder="1" applyAlignment="1">
      <alignment horizontal="left" vertical="top"/>
    </xf>
    <xf numFmtId="2" fontId="17" fillId="0" borderId="16" xfId="3" applyNumberFormat="1" applyFont="1" applyFill="1" applyBorder="1" applyAlignment="1">
      <alignment horizontal="left" vertical="top"/>
    </xf>
    <xf numFmtId="2" fontId="17" fillId="0" borderId="46" xfId="3" applyNumberFormat="1" applyFont="1" applyFill="1" applyBorder="1" applyAlignment="1">
      <alignment horizontal="left" vertical="top"/>
    </xf>
    <xf numFmtId="164" fontId="17" fillId="0" borderId="37" xfId="3" applyNumberFormat="1" applyFont="1" applyFill="1" applyBorder="1" applyAlignment="1">
      <alignment horizontal="left" vertical="top"/>
    </xf>
    <xf numFmtId="164" fontId="17" fillId="0" borderId="15" xfId="3" applyNumberFormat="1" applyFont="1" applyFill="1" applyBorder="1" applyAlignment="1">
      <alignment horizontal="left" vertical="top"/>
    </xf>
    <xf numFmtId="164" fontId="17" fillId="0" borderId="44" xfId="3" applyNumberFormat="1" applyFont="1" applyFill="1" applyBorder="1" applyAlignment="1">
      <alignment horizontal="left" vertical="top"/>
    </xf>
    <xf numFmtId="164" fontId="17" fillId="0" borderId="38" xfId="3" applyNumberFormat="1" applyFont="1" applyFill="1" applyBorder="1" applyAlignment="1">
      <alignment horizontal="left" vertical="top"/>
    </xf>
    <xf numFmtId="164" fontId="17" fillId="0" borderId="16" xfId="3" applyNumberFormat="1" applyFont="1" applyFill="1" applyBorder="1" applyAlignment="1">
      <alignment horizontal="left" vertical="top"/>
    </xf>
    <xf numFmtId="164" fontId="17" fillId="0" borderId="39" xfId="3" applyNumberFormat="1" applyFont="1" applyFill="1" applyBorder="1" applyAlignment="1">
      <alignment horizontal="left" vertical="top"/>
    </xf>
    <xf numFmtId="164" fontId="17" fillId="0" borderId="43" xfId="3" applyNumberFormat="1" applyFont="1" applyFill="1" applyBorder="1" applyAlignment="1">
      <alignment horizontal="left" vertical="top"/>
    </xf>
    <xf numFmtId="164" fontId="17" fillId="0" borderId="46" xfId="3" applyNumberFormat="1" applyFont="1" applyFill="1" applyBorder="1" applyAlignment="1">
      <alignment horizontal="left" vertical="top"/>
    </xf>
    <xf numFmtId="164" fontId="17" fillId="0" borderId="45" xfId="3" applyNumberFormat="1" applyFont="1" applyFill="1" applyBorder="1" applyAlignment="1">
      <alignment horizontal="left" vertical="top"/>
    </xf>
    <xf numFmtId="0" fontId="0" fillId="0" borderId="0" xfId="0" applyAlignment="1">
      <alignment vertical="top"/>
    </xf>
    <xf numFmtId="0" fontId="3" fillId="0" borderId="0" xfId="0" applyFont="1" applyAlignment="1">
      <alignment vertical="top"/>
    </xf>
    <xf numFmtId="0" fontId="1" fillId="0" borderId="1" xfId="1" applyFont="1" applyBorder="1" applyAlignment="1">
      <alignment vertical="top" wrapText="1"/>
    </xf>
    <xf numFmtId="0" fontId="1" fillId="0" borderId="1" xfId="0" applyFont="1" applyBorder="1" applyAlignment="1">
      <alignment vertical="top" wrapText="1"/>
    </xf>
    <xf numFmtId="0" fontId="6" fillId="0" borderId="1" xfId="0" applyFont="1" applyBorder="1" applyAlignment="1">
      <alignment horizontal="left" vertical="top"/>
    </xf>
    <xf numFmtId="0" fontId="18" fillId="5" borderId="5"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7" xfId="0" applyFont="1" applyFill="1" applyBorder="1" applyAlignment="1">
      <alignment horizontal="left" vertical="top" wrapText="1"/>
    </xf>
    <xf numFmtId="0" fontId="18" fillId="5" borderId="8" xfId="0" applyFont="1" applyFill="1" applyBorder="1" applyAlignment="1">
      <alignment horizontal="left" vertical="top" wrapText="1"/>
    </xf>
    <xf numFmtId="0" fontId="18" fillId="5" borderId="0" xfId="0" applyFont="1" applyFill="1" applyBorder="1" applyAlignment="1">
      <alignment horizontal="left" vertical="top" wrapText="1"/>
    </xf>
    <xf numFmtId="0" fontId="18" fillId="5" borderId="9" xfId="0" applyFont="1" applyFill="1" applyBorder="1" applyAlignment="1">
      <alignment horizontal="left" vertical="top" wrapText="1"/>
    </xf>
    <xf numFmtId="0" fontId="18" fillId="5" borderId="10" xfId="0" applyFont="1" applyFill="1" applyBorder="1" applyAlignment="1">
      <alignment horizontal="left" vertical="top" wrapText="1"/>
    </xf>
    <xf numFmtId="0" fontId="18" fillId="5" borderId="11" xfId="0" applyFont="1" applyFill="1" applyBorder="1" applyAlignment="1">
      <alignment horizontal="left" vertical="top" wrapText="1"/>
    </xf>
    <xf numFmtId="0" fontId="18" fillId="5" borderId="12" xfId="0" applyFont="1" applyFill="1" applyBorder="1" applyAlignment="1">
      <alignment horizontal="left" vertical="top" wrapText="1"/>
    </xf>
    <xf numFmtId="0" fontId="17" fillId="0" borderId="13" xfId="0" applyFont="1" applyFill="1" applyBorder="1" applyAlignment="1">
      <alignment horizontal="left" vertical="top"/>
    </xf>
    <xf numFmtId="0" fontId="17" fillId="0" borderId="36" xfId="0" applyFont="1" applyFill="1" applyBorder="1" applyAlignment="1">
      <alignment horizontal="left" vertical="top"/>
    </xf>
    <xf numFmtId="0" fontId="17" fillId="0" borderId="14" xfId="0" applyFont="1" applyFill="1" applyBorder="1" applyAlignment="1">
      <alignment horizontal="left" vertical="top"/>
    </xf>
    <xf numFmtId="0" fontId="9" fillId="7" borderId="5" xfId="2" applyFont="1" applyFill="1" applyBorder="1" applyAlignment="1">
      <alignment horizontal="left"/>
    </xf>
    <xf numFmtId="0" fontId="9" fillId="7" borderId="6" xfId="2" applyFont="1" applyFill="1" applyBorder="1" applyAlignment="1">
      <alignment horizontal="left"/>
    </xf>
    <xf numFmtId="0" fontId="9" fillId="7" borderId="7" xfId="2" applyFont="1" applyFill="1" applyBorder="1" applyAlignment="1">
      <alignment horizontal="left"/>
    </xf>
    <xf numFmtId="0" fontId="9" fillId="7" borderId="10" xfId="2" applyFont="1" applyFill="1" applyBorder="1" applyAlignment="1">
      <alignment horizontal="left"/>
    </xf>
    <xf numFmtId="0" fontId="9" fillId="7" borderId="11" xfId="2" applyFont="1" applyFill="1" applyBorder="1" applyAlignment="1">
      <alignment horizontal="left"/>
    </xf>
    <xf numFmtId="0" fontId="9" fillId="7" borderId="12" xfId="2" applyFont="1" applyFill="1" applyBorder="1" applyAlignment="1">
      <alignment horizontal="left"/>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7" fillId="0" borderId="2" xfId="2" applyBorder="1" applyAlignment="1">
      <alignment horizontal="center"/>
    </xf>
    <xf numFmtId="0" fontId="7" fillId="0" borderId="3" xfId="2" applyBorder="1" applyAlignment="1">
      <alignment horizontal="center"/>
    </xf>
    <xf numFmtId="0" fontId="7" fillId="0" borderId="4" xfId="2" applyBorder="1" applyAlignment="1">
      <alignment horizontal="center"/>
    </xf>
    <xf numFmtId="0" fontId="12" fillId="5" borderId="2" xfId="2" applyFont="1" applyFill="1" applyBorder="1" applyAlignment="1">
      <alignment horizontal="right" vertical="center"/>
    </xf>
    <xf numFmtId="0" fontId="12" fillId="5" borderId="3" xfId="2" applyFont="1" applyFill="1" applyBorder="1" applyAlignment="1">
      <alignment horizontal="right" vertical="center"/>
    </xf>
    <xf numFmtId="0" fontId="8" fillId="0" borderId="6" xfId="2" applyFont="1" applyBorder="1" applyAlignment="1">
      <alignment horizontal="center"/>
    </xf>
    <xf numFmtId="0" fontId="8" fillId="0" borderId="0" xfId="2" applyFont="1" applyAlignment="1">
      <alignment horizontal="center"/>
    </xf>
    <xf numFmtId="0" fontId="13" fillId="7" borderId="8" xfId="2" applyFont="1" applyFill="1" applyBorder="1" applyAlignment="1">
      <alignment horizontal="left" vertical="top" wrapText="1"/>
    </xf>
    <xf numFmtId="0" fontId="13" fillId="7" borderId="0" xfId="2" applyFont="1" applyFill="1" applyBorder="1" applyAlignment="1">
      <alignment horizontal="left" vertical="top" wrapText="1"/>
    </xf>
    <xf numFmtId="0" fontId="13" fillId="7" borderId="9" xfId="2" applyFont="1" applyFill="1" applyBorder="1" applyAlignment="1">
      <alignment horizontal="left" vertical="top" wrapText="1"/>
    </xf>
    <xf numFmtId="0" fontId="13" fillId="7" borderId="10" xfId="2" applyFont="1" applyFill="1" applyBorder="1" applyAlignment="1">
      <alignment horizontal="left" vertical="top" wrapText="1"/>
    </xf>
    <xf numFmtId="0" fontId="13" fillId="7" borderId="11" xfId="2" applyFont="1" applyFill="1" applyBorder="1" applyAlignment="1">
      <alignment horizontal="left" vertical="top" wrapText="1"/>
    </xf>
    <xf numFmtId="0" fontId="13" fillId="7" borderId="12" xfId="2" applyFont="1" applyFill="1" applyBorder="1" applyAlignment="1">
      <alignment horizontal="left" vertical="top" wrapText="1"/>
    </xf>
    <xf numFmtId="0" fontId="9" fillId="0" borderId="2" xfId="2" applyFont="1" applyBorder="1" applyAlignment="1">
      <alignment horizontal="center"/>
    </xf>
    <xf numFmtId="0" fontId="9" fillId="0" borderId="3" xfId="2" applyFont="1" applyBorder="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7" fillId="6" borderId="5" xfId="2" applyFill="1" applyBorder="1" applyAlignment="1">
      <alignment horizontal="center"/>
    </xf>
    <xf numFmtId="0" fontId="7" fillId="6" borderId="6" xfId="2" applyFill="1" applyBorder="1" applyAlignment="1">
      <alignment horizontal="center"/>
    </xf>
    <xf numFmtId="0" fontId="7" fillId="6" borderId="7" xfId="2" applyFill="1" applyBorder="1" applyAlignment="1">
      <alignment horizontal="center"/>
    </xf>
    <xf numFmtId="0" fontId="7" fillId="6" borderId="10" xfId="2" applyFill="1" applyBorder="1" applyAlignment="1">
      <alignment horizontal="center"/>
    </xf>
    <xf numFmtId="0" fontId="7" fillId="6" borderId="11" xfId="2" applyFill="1" applyBorder="1" applyAlignment="1">
      <alignment horizontal="center"/>
    </xf>
    <xf numFmtId="0" fontId="7" fillId="6" borderId="12" xfId="2" applyFill="1" applyBorder="1" applyAlignment="1">
      <alignment horizontal="center"/>
    </xf>
    <xf numFmtId="0" fontId="20" fillId="0" borderId="2" xfId="0" applyFont="1" applyBorder="1" applyAlignment="1">
      <alignment vertical="top" wrapText="1"/>
    </xf>
    <xf numFmtId="0" fontId="20" fillId="0" borderId="3" xfId="0" applyFont="1" applyBorder="1" applyAlignment="1">
      <alignment vertical="top"/>
    </xf>
    <xf numFmtId="0" fontId="20" fillId="0" borderId="4" xfId="0" applyFont="1" applyBorder="1" applyAlignment="1">
      <alignment vertical="top"/>
    </xf>
    <xf numFmtId="0" fontId="20" fillId="0" borderId="2" xfId="0" applyFont="1" applyBorder="1" applyAlignment="1">
      <alignment vertical="top"/>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20" fillId="0" borderId="3" xfId="0" applyFont="1" applyBorder="1" applyAlignment="1">
      <alignment vertical="top" wrapText="1"/>
    </xf>
    <xf numFmtId="0" fontId="20" fillId="0" borderId="4" xfId="0" applyFont="1" applyBorder="1" applyAlignment="1">
      <alignment vertical="top" wrapText="1"/>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15" fillId="5" borderId="2" xfId="0" applyFont="1" applyFill="1" applyBorder="1" applyAlignment="1">
      <alignment horizontal="center" vertical="top"/>
    </xf>
    <xf numFmtId="0" fontId="15" fillId="5" borderId="4" xfId="0" applyFont="1" applyFill="1" applyBorder="1" applyAlignment="1">
      <alignment horizontal="center" vertical="top"/>
    </xf>
  </cellXfs>
  <cellStyles count="4">
    <cellStyle name="Comma" xfId="3" builtinId="3"/>
    <cellStyle name="Normal" xfId="0" builtinId="0"/>
    <cellStyle name="Normal 2" xfId="1" xr:uid="{2C953F86-664C-4CE4-BDF3-E3420B608203}"/>
    <cellStyle name="Normal 3" xfId="2" xr:uid="{ECFB6C62-3A50-425C-95B7-3FE11F3C22A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57581-FD9F-485E-A887-7B015148D727}">
  <dimension ref="A1:F11"/>
  <sheetViews>
    <sheetView workbookViewId="0">
      <selection sqref="A1:F1"/>
    </sheetView>
  </sheetViews>
  <sheetFormatPr defaultRowHeight="12.75" x14ac:dyDescent="0.2"/>
  <cols>
    <col min="1" max="1" width="42" bestFit="1" customWidth="1"/>
    <col min="2" max="5" width="33.83203125" customWidth="1"/>
    <col min="6" max="6" width="52.83203125" customWidth="1"/>
  </cols>
  <sheetData>
    <row r="1" spans="1:6" ht="36" thickBot="1" x14ac:dyDescent="0.25">
      <c r="A1" s="99" t="s">
        <v>65</v>
      </c>
      <c r="B1" s="100"/>
      <c r="C1" s="100"/>
      <c r="D1" s="100"/>
      <c r="E1" s="100"/>
      <c r="F1" s="101"/>
    </row>
    <row r="2" spans="1:6" ht="71.25" thickBot="1" x14ac:dyDescent="0.25">
      <c r="A2" s="67"/>
      <c r="B2" s="68" t="s">
        <v>31</v>
      </c>
      <c r="C2" s="69" t="s">
        <v>32</v>
      </c>
      <c r="D2" s="68" t="s">
        <v>33</v>
      </c>
      <c r="E2" s="70" t="s">
        <v>30</v>
      </c>
      <c r="F2" s="71" t="s">
        <v>29</v>
      </c>
    </row>
    <row r="3" spans="1:6" ht="35.25" x14ac:dyDescent="0.2">
      <c r="A3" s="65" t="s">
        <v>26</v>
      </c>
      <c r="B3" s="73">
        <f>IF('Base Period'!B34=0,"",'Base Period'!B34)</f>
        <v>3700</v>
      </c>
      <c r="C3" s="76">
        <f>IF('Base Period'!D34=0,"",'Base Period'!D34)</f>
        <v>305715.5</v>
      </c>
      <c r="D3" s="77">
        <v>0</v>
      </c>
      <c r="E3" s="78">
        <v>0</v>
      </c>
      <c r="F3" s="66">
        <f>IF(E3="","",SUM(C3:E3))</f>
        <v>305715.5</v>
      </c>
    </row>
    <row r="4" spans="1:6" ht="35.25" x14ac:dyDescent="0.2">
      <c r="A4" s="63" t="s">
        <v>27</v>
      </c>
      <c r="B4" s="74">
        <f>IF('Option Period (1)'!B34=0,"",'Option Period (1)'!B34)</f>
        <v>3700</v>
      </c>
      <c r="C4" s="79">
        <f>IF('Option Period (1)'!D34=0,"",'Option Period (1)'!D34)</f>
        <v>313371.5</v>
      </c>
      <c r="D4" s="80">
        <v>0</v>
      </c>
      <c r="E4" s="81">
        <v>0</v>
      </c>
      <c r="F4" s="60">
        <f t="shared" ref="F4:F6" si="0">IF(E4="","",SUM(C4:E4))</f>
        <v>313371.5</v>
      </c>
    </row>
    <row r="5" spans="1:6" ht="35.25" x14ac:dyDescent="0.2">
      <c r="A5" s="62" t="s">
        <v>28</v>
      </c>
      <c r="B5" s="74">
        <f>IF('Option Period (2)'!B33=0,"",'Option Period (2)'!B33)</f>
        <v>3700</v>
      </c>
      <c r="C5" s="79">
        <f>IF('Option Period (2)'!D33=0,"",'Option Period (2)'!D33)</f>
        <v>321208</v>
      </c>
      <c r="D5" s="80">
        <v>0</v>
      </c>
      <c r="E5" s="81">
        <v>0</v>
      </c>
      <c r="F5" s="60">
        <f t="shared" si="0"/>
        <v>321208</v>
      </c>
    </row>
    <row r="6" spans="1:6" ht="36" thickBot="1" x14ac:dyDescent="0.25">
      <c r="A6" s="64" t="s">
        <v>29</v>
      </c>
      <c r="B6" s="75">
        <f>IF(B3="","",SUM(B3:B5))</f>
        <v>11100</v>
      </c>
      <c r="C6" s="82">
        <f t="shared" ref="C6:E6" si="1">IF(C3="","",SUM(C3:C5))</f>
        <v>940295</v>
      </c>
      <c r="D6" s="83">
        <f t="shared" si="1"/>
        <v>0</v>
      </c>
      <c r="E6" s="84">
        <f t="shared" si="1"/>
        <v>0</v>
      </c>
      <c r="F6" s="61">
        <f t="shared" si="0"/>
        <v>940295</v>
      </c>
    </row>
    <row r="7" spans="1:6" ht="12.75" customHeight="1" x14ac:dyDescent="0.2">
      <c r="A7" s="90" t="s">
        <v>35</v>
      </c>
      <c r="B7" s="91"/>
      <c r="C7" s="91"/>
      <c r="D7" s="91"/>
      <c r="E7" s="91"/>
      <c r="F7" s="92"/>
    </row>
    <row r="8" spans="1:6" ht="12.75" customHeight="1" x14ac:dyDescent="0.2">
      <c r="A8" s="93"/>
      <c r="B8" s="94"/>
      <c r="C8" s="94"/>
      <c r="D8" s="94"/>
      <c r="E8" s="94"/>
      <c r="F8" s="95"/>
    </row>
    <row r="9" spans="1:6" ht="12.75" customHeight="1" x14ac:dyDescent="0.2">
      <c r="A9" s="93"/>
      <c r="B9" s="94"/>
      <c r="C9" s="94"/>
      <c r="D9" s="94"/>
      <c r="E9" s="94"/>
      <c r="F9" s="95"/>
    </row>
    <row r="10" spans="1:6" x14ac:dyDescent="0.2">
      <c r="A10" s="93"/>
      <c r="B10" s="94"/>
      <c r="C10" s="94"/>
      <c r="D10" s="94"/>
      <c r="E10" s="94"/>
      <c r="F10" s="95"/>
    </row>
    <row r="11" spans="1:6" ht="13.5" thickBot="1" x14ac:dyDescent="0.25">
      <c r="A11" s="96"/>
      <c r="B11" s="97"/>
      <c r="C11" s="97"/>
      <c r="D11" s="97"/>
      <c r="E11" s="97"/>
      <c r="F11" s="98"/>
    </row>
  </sheetData>
  <mergeCells count="2">
    <mergeCell ref="A7:F11"/>
    <mergeCell ref="A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BD17-43E3-46E6-AEE1-565EAFF356A2}">
  <sheetPr>
    <pageSetUpPr fitToPage="1"/>
  </sheetPr>
  <dimension ref="A1:G53"/>
  <sheetViews>
    <sheetView tabSelected="1" topLeftCell="A13" workbookViewId="0">
      <selection activeCell="G37" sqref="G37"/>
    </sheetView>
  </sheetViews>
  <sheetFormatPr defaultRowHeight="12.75" x14ac:dyDescent="0.2"/>
  <cols>
    <col min="1" max="1" width="66.33203125" style="2" customWidth="1"/>
    <col min="2" max="2" width="15.1640625" style="2" customWidth="1"/>
    <col min="3" max="3" width="18.1640625" style="2" customWidth="1"/>
    <col min="4" max="4" width="20.5" style="2" customWidth="1"/>
    <col min="5" max="5" width="13" style="2" bestFit="1" customWidth="1"/>
    <col min="6" max="6" width="9.33203125" style="2"/>
    <col min="7" max="7" width="10.83203125" style="2" bestFit="1" customWidth="1"/>
    <col min="8" max="16384" width="9.33203125" style="2"/>
  </cols>
  <sheetData>
    <row r="1" spans="1:7" ht="43.5" customHeight="1" thickBot="1" x14ac:dyDescent="0.25">
      <c r="A1" s="108" t="s">
        <v>3</v>
      </c>
      <c r="B1" s="109"/>
      <c r="C1" s="109"/>
      <c r="D1" s="110"/>
      <c r="E1" s="72"/>
      <c r="F1" s="72"/>
      <c r="G1" s="72"/>
    </row>
    <row r="2" spans="1:7" ht="13.5" thickBot="1" x14ac:dyDescent="0.25">
      <c r="A2" s="111"/>
      <c r="B2" s="112"/>
      <c r="C2" s="112"/>
      <c r="D2" s="113"/>
    </row>
    <row r="3" spans="1:7" ht="12.75" customHeight="1" x14ac:dyDescent="0.25">
      <c r="A3" s="102"/>
      <c r="B3" s="103"/>
      <c r="C3" s="103"/>
      <c r="D3" s="104"/>
      <c r="E3" s="3"/>
      <c r="F3" s="3"/>
      <c r="G3" s="3"/>
    </row>
    <row r="4" spans="1:7" ht="12.75" customHeight="1" thickBot="1" x14ac:dyDescent="0.3">
      <c r="A4" s="105"/>
      <c r="B4" s="106"/>
      <c r="C4" s="106"/>
      <c r="D4" s="107"/>
      <c r="E4" s="3"/>
      <c r="F4" s="3"/>
      <c r="G4" s="3"/>
    </row>
    <row r="5" spans="1:7" x14ac:dyDescent="0.2">
      <c r="A5" s="49"/>
      <c r="B5" s="50"/>
      <c r="C5" s="50"/>
      <c r="D5" s="51"/>
      <c r="E5" s="4"/>
      <c r="F5" s="4"/>
      <c r="G5" s="4"/>
    </row>
    <row r="6" spans="1:7" ht="39.950000000000003" customHeight="1" x14ac:dyDescent="0.2">
      <c r="A6" s="118" t="s">
        <v>34</v>
      </c>
      <c r="B6" s="119"/>
      <c r="C6" s="119"/>
      <c r="D6" s="120"/>
    </row>
    <row r="7" spans="1:7" ht="39.950000000000003" customHeight="1" x14ac:dyDescent="0.2">
      <c r="A7" s="118"/>
      <c r="B7" s="119"/>
      <c r="C7" s="119"/>
      <c r="D7" s="120"/>
    </row>
    <row r="8" spans="1:7" ht="39.950000000000003" customHeight="1" x14ac:dyDescent="0.2">
      <c r="A8" s="118"/>
      <c r="B8" s="119"/>
      <c r="C8" s="119"/>
      <c r="D8" s="120"/>
    </row>
    <row r="9" spans="1:7" ht="39.950000000000003" customHeight="1" thickBot="1" x14ac:dyDescent="0.25">
      <c r="A9" s="121"/>
      <c r="B9" s="122"/>
      <c r="C9" s="122"/>
      <c r="D9" s="123"/>
    </row>
    <row r="10" spans="1:7" x14ac:dyDescent="0.2">
      <c r="A10" s="52"/>
      <c r="B10" s="52"/>
      <c r="C10" s="52"/>
      <c r="D10" s="52"/>
    </row>
    <row r="11" spans="1:7" ht="13.5" thickBot="1" x14ac:dyDescent="0.25">
      <c r="A11" s="52"/>
      <c r="B11" s="52"/>
      <c r="C11" s="52"/>
      <c r="D11" s="52"/>
    </row>
    <row r="12" spans="1:7" ht="16.5" thickBot="1" x14ac:dyDescent="0.3">
      <c r="A12" s="127" t="s">
        <v>4</v>
      </c>
      <c r="B12" s="128"/>
      <c r="C12" s="128"/>
      <c r="D12" s="129"/>
    </row>
    <row r="13" spans="1:7" s="6" customFormat="1" ht="15.75" thickBot="1" x14ac:dyDescent="0.3">
      <c r="A13" s="5" t="s">
        <v>5</v>
      </c>
      <c r="B13" s="17" t="s">
        <v>6</v>
      </c>
      <c r="C13" s="17" t="s">
        <v>20</v>
      </c>
      <c r="D13" s="5" t="s">
        <v>22</v>
      </c>
    </row>
    <row r="14" spans="1:7" x14ac:dyDescent="0.2">
      <c r="A14" s="7" t="s">
        <v>54</v>
      </c>
      <c r="B14" s="18">
        <v>750</v>
      </c>
      <c r="C14" s="26">
        <f>IF(A14="","$0.00",(VLOOKUP(A14,'Labor Rate  - Base Period'!$A$2:$B$15,2,FALSE)))</f>
        <v>126.63</v>
      </c>
      <c r="D14" s="20">
        <f>C14*B14</f>
        <v>94972.5</v>
      </c>
    </row>
    <row r="15" spans="1:7" x14ac:dyDescent="0.2">
      <c r="A15" s="7" t="s">
        <v>53</v>
      </c>
      <c r="B15" s="19">
        <v>850</v>
      </c>
      <c r="C15" s="27">
        <f>IF(A15="","$0.00",(VLOOKUP(A15,'Labor Rate  - Base Period'!$A$2:$B$15,2,FALSE)))</f>
        <v>111.74</v>
      </c>
      <c r="D15" s="21">
        <f t="shared" ref="D15:D33" si="0">C15*B15</f>
        <v>94979</v>
      </c>
    </row>
    <row r="16" spans="1:7" x14ac:dyDescent="0.2">
      <c r="A16" s="7" t="s">
        <v>52</v>
      </c>
      <c r="B16" s="19">
        <v>900</v>
      </c>
      <c r="C16" s="27">
        <f>IF(A16="","$0.00",(VLOOKUP(A16,'Labor Rate  - Base Period'!$A$2:$B$15,2,FALSE)))</f>
        <v>63.32</v>
      </c>
      <c r="D16" s="21">
        <f t="shared" si="0"/>
        <v>56988</v>
      </c>
      <c r="E16" s="8"/>
    </row>
    <row r="17" spans="1:5" x14ac:dyDescent="0.2">
      <c r="A17" s="7" t="s">
        <v>51</v>
      </c>
      <c r="B17" s="19">
        <v>1200</v>
      </c>
      <c r="C17" s="27">
        <f>IF(A17="","$0.00",(VLOOKUP(A17,'Labor Rate  - Base Period'!$A$2:$B$15,2,FALSE)))</f>
        <v>48.98</v>
      </c>
      <c r="D17" s="21">
        <f t="shared" si="0"/>
        <v>58775.999999999993</v>
      </c>
      <c r="E17" s="8"/>
    </row>
    <row r="18" spans="1:5" x14ac:dyDescent="0.2">
      <c r="A18" s="7"/>
      <c r="B18" s="19"/>
      <c r="C18" s="27" t="str">
        <f>IF(A18="","$0.00",(VLOOKUP(A18,'Labor Rate  - Base Period'!$A$2:$B$15,2,FALSE)))</f>
        <v>$0.00</v>
      </c>
      <c r="D18" s="21">
        <f t="shared" si="0"/>
        <v>0</v>
      </c>
      <c r="E18" s="8"/>
    </row>
    <row r="19" spans="1:5" x14ac:dyDescent="0.2">
      <c r="A19" s="7"/>
      <c r="B19" s="19"/>
      <c r="C19" s="27" t="str">
        <f>IF(A19="","$0.00",(VLOOKUP(A19,'Labor Rate  - Base Period'!$A$2:$B$15,2,FALSE)))</f>
        <v>$0.00</v>
      </c>
      <c r="D19" s="21">
        <f t="shared" si="0"/>
        <v>0</v>
      </c>
      <c r="E19" s="8"/>
    </row>
    <row r="20" spans="1:5" x14ac:dyDescent="0.2">
      <c r="A20" s="7"/>
      <c r="B20" s="19"/>
      <c r="C20" s="27" t="str">
        <f>IF(A20="","$0.00",(VLOOKUP(A20,'Labor Rate  - Base Period'!$A$2:$B$15,2,FALSE)))</f>
        <v>$0.00</v>
      </c>
      <c r="D20" s="21">
        <f t="shared" si="0"/>
        <v>0</v>
      </c>
      <c r="E20" s="8"/>
    </row>
    <row r="21" spans="1:5" x14ac:dyDescent="0.2">
      <c r="A21" s="7"/>
      <c r="B21" s="19"/>
      <c r="C21" s="27" t="str">
        <f>IF(A21="","$0.00",(VLOOKUP(A21,'Labor Rate  - Base Period'!$A$2:$B$15,2,FALSE)))</f>
        <v>$0.00</v>
      </c>
      <c r="D21" s="21">
        <f t="shared" si="0"/>
        <v>0</v>
      </c>
      <c r="E21" s="8"/>
    </row>
    <row r="22" spans="1:5" x14ac:dyDescent="0.2">
      <c r="A22" s="7"/>
      <c r="B22" s="19"/>
      <c r="C22" s="27" t="str">
        <f>IF(A22="","$0.00",(VLOOKUP(A22,'Labor Rate  - Base Period'!$A$2:$B$15,2,FALSE)))</f>
        <v>$0.00</v>
      </c>
      <c r="D22" s="21">
        <f t="shared" si="0"/>
        <v>0</v>
      </c>
      <c r="E22" s="8"/>
    </row>
    <row r="23" spans="1:5" x14ac:dyDescent="0.2">
      <c r="A23" s="7"/>
      <c r="B23" s="19"/>
      <c r="C23" s="27" t="str">
        <f>IF(A23="","$0.00",(VLOOKUP(A23,'Labor Rate  - Base Period'!$A$2:$B$15,2,FALSE)))</f>
        <v>$0.00</v>
      </c>
      <c r="D23" s="21">
        <f t="shared" si="0"/>
        <v>0</v>
      </c>
      <c r="E23" s="8"/>
    </row>
    <row r="24" spans="1:5" x14ac:dyDescent="0.2">
      <c r="A24" s="7"/>
      <c r="B24" s="19"/>
      <c r="C24" s="27" t="str">
        <f>IF(A24="","$0.00",(VLOOKUP(A24,'Labor Rate  - Base Period'!$A$2:$B$15,2,FALSE)))</f>
        <v>$0.00</v>
      </c>
      <c r="D24" s="21">
        <f t="shared" si="0"/>
        <v>0</v>
      </c>
      <c r="E24" s="8"/>
    </row>
    <row r="25" spans="1:5" x14ac:dyDescent="0.2">
      <c r="A25" s="7"/>
      <c r="B25" s="19"/>
      <c r="C25" s="27" t="str">
        <f>IF(A25="","$0.00",(VLOOKUP(A25,'Labor Rate  - Base Period'!$A$2:$B$15,2,FALSE)))</f>
        <v>$0.00</v>
      </c>
      <c r="D25" s="21">
        <f t="shared" si="0"/>
        <v>0</v>
      </c>
      <c r="E25" s="8"/>
    </row>
    <row r="26" spans="1:5" x14ac:dyDescent="0.2">
      <c r="A26" s="7"/>
      <c r="B26" s="19"/>
      <c r="C26" s="27" t="str">
        <f>IF(A26="","$0.00",(VLOOKUP(A26,'Labor Rate  - Base Period'!$A$2:$B$15,2,FALSE)))</f>
        <v>$0.00</v>
      </c>
      <c r="D26" s="21">
        <f t="shared" si="0"/>
        <v>0</v>
      </c>
      <c r="E26" s="8"/>
    </row>
    <row r="27" spans="1:5" x14ac:dyDescent="0.2">
      <c r="A27" s="7"/>
      <c r="B27" s="19"/>
      <c r="C27" s="27" t="str">
        <f>IF(A27="","$0.00",(VLOOKUP(A27,'Labor Rate  - Base Period'!$A$2:$B$15,2,FALSE)))</f>
        <v>$0.00</v>
      </c>
      <c r="D27" s="21">
        <f t="shared" si="0"/>
        <v>0</v>
      </c>
      <c r="E27" s="8"/>
    </row>
    <row r="28" spans="1:5" x14ac:dyDescent="0.2">
      <c r="A28" s="7"/>
      <c r="B28" s="19"/>
      <c r="C28" s="27" t="str">
        <f>IF(A28="","$0.00",(VLOOKUP(A28,'Labor Rate  - Base Period'!$A$2:$B$15,2,FALSE)))</f>
        <v>$0.00</v>
      </c>
      <c r="D28" s="21">
        <f t="shared" si="0"/>
        <v>0</v>
      </c>
      <c r="E28" s="8"/>
    </row>
    <row r="29" spans="1:5" x14ac:dyDescent="0.2">
      <c r="A29" s="7"/>
      <c r="B29" s="19"/>
      <c r="C29" s="27" t="str">
        <f>IF(A29="","$0.00",(VLOOKUP(A29,'Labor Rate  - Base Period'!$A$2:$B$15,2,FALSE)))</f>
        <v>$0.00</v>
      </c>
      <c r="D29" s="21">
        <f t="shared" si="0"/>
        <v>0</v>
      </c>
      <c r="E29" s="8"/>
    </row>
    <row r="30" spans="1:5" x14ac:dyDescent="0.2">
      <c r="A30" s="7"/>
      <c r="B30" s="19"/>
      <c r="C30" s="27" t="str">
        <f>IF(A30="","$0.00",(VLOOKUP(A30,'Labor Rate  - Base Period'!$A$2:$B$15,2,FALSE)))</f>
        <v>$0.00</v>
      </c>
      <c r="D30" s="21">
        <f t="shared" si="0"/>
        <v>0</v>
      </c>
      <c r="E30" s="8"/>
    </row>
    <row r="31" spans="1:5" x14ac:dyDescent="0.2">
      <c r="A31" s="7"/>
      <c r="B31" s="19"/>
      <c r="C31" s="27" t="str">
        <f>IF(A31="","$0.00",(VLOOKUP(A31,'Labor Rate  - Base Period'!$A$2:$B$15,2,FALSE)))</f>
        <v>$0.00</v>
      </c>
      <c r="D31" s="21">
        <f t="shared" si="0"/>
        <v>0</v>
      </c>
      <c r="E31" s="8"/>
    </row>
    <row r="32" spans="1:5" x14ac:dyDescent="0.2">
      <c r="A32" s="7"/>
      <c r="B32" s="19"/>
      <c r="C32" s="27" t="str">
        <f>IF(A32="","$0.00",(VLOOKUP(A32,'Labor Rate  - Base Period'!$A$2:$B$15,2,FALSE)))</f>
        <v>$0.00</v>
      </c>
      <c r="D32" s="21">
        <f t="shared" si="0"/>
        <v>0</v>
      </c>
    </row>
    <row r="33" spans="1:4" ht="13.5" thickBot="1" x14ac:dyDescent="0.25">
      <c r="A33" s="39"/>
      <c r="B33" s="40"/>
      <c r="C33" s="41" t="str">
        <f>IF(A33="","$0.00",(VLOOKUP(A33,'Labor Rate  - Base Period'!$A$2:$B$15,2,FALSE)))</f>
        <v>$0.00</v>
      </c>
      <c r="D33" s="42">
        <f t="shared" si="0"/>
        <v>0</v>
      </c>
    </row>
    <row r="34" spans="1:4" s="9" customFormat="1" ht="13.5" thickBot="1" x14ac:dyDescent="0.25">
      <c r="A34" s="43" t="s">
        <v>21</v>
      </c>
      <c r="B34" s="44">
        <f>SUM(B14:B33)</f>
        <v>3700</v>
      </c>
      <c r="C34" s="45"/>
      <c r="D34" s="25">
        <f>SUM(D14:D33)</f>
        <v>305715.5</v>
      </c>
    </row>
    <row r="35" spans="1:4" x14ac:dyDescent="0.2">
      <c r="A35" s="130"/>
      <c r="B35" s="131"/>
      <c r="C35" s="131"/>
      <c r="D35" s="132"/>
    </row>
    <row r="36" spans="1:4" ht="13.5" thickBot="1" x14ac:dyDescent="0.25">
      <c r="A36" s="133"/>
      <c r="B36" s="134"/>
      <c r="C36" s="134"/>
      <c r="D36" s="135"/>
    </row>
    <row r="37" spans="1:4" ht="16.5" thickBot="1" x14ac:dyDescent="0.3">
      <c r="A37" s="124" t="s">
        <v>7</v>
      </c>
      <c r="B37" s="125"/>
      <c r="C37" s="125"/>
      <c r="D37" s="126"/>
    </row>
    <row r="38" spans="1:4" ht="13.5" thickBot="1" x14ac:dyDescent="0.25">
      <c r="A38" s="10" t="s">
        <v>8</v>
      </c>
      <c r="B38" s="16">
        <v>0</v>
      </c>
      <c r="C38" s="16"/>
      <c r="D38" s="46"/>
    </row>
    <row r="39" spans="1:4" ht="13.5" thickBot="1" x14ac:dyDescent="0.25">
      <c r="A39" s="11" t="s">
        <v>9</v>
      </c>
      <c r="B39" s="16">
        <v>0</v>
      </c>
      <c r="C39" s="16"/>
      <c r="D39" s="47"/>
    </row>
    <row r="40" spans="1:4" ht="13.5" thickBot="1" x14ac:dyDescent="0.25">
      <c r="A40" s="12" t="s">
        <v>10</v>
      </c>
      <c r="B40" s="13">
        <f>SUM(B38:B39)</f>
        <v>0</v>
      </c>
      <c r="C40" s="13"/>
      <c r="D40" s="28">
        <f>SUM(D38:D39)</f>
        <v>0</v>
      </c>
    </row>
    <row r="41" spans="1:4" x14ac:dyDescent="0.2">
      <c r="A41" s="130"/>
      <c r="B41" s="131"/>
      <c r="C41" s="131"/>
      <c r="D41" s="132"/>
    </row>
    <row r="42" spans="1:4" ht="13.5" thickBot="1" x14ac:dyDescent="0.25">
      <c r="A42" s="133"/>
      <c r="B42" s="134"/>
      <c r="C42" s="134"/>
      <c r="D42" s="135"/>
    </row>
    <row r="43" spans="1:4" ht="16.5" thickBot="1" x14ac:dyDescent="0.3">
      <c r="A43" s="124" t="s">
        <v>11</v>
      </c>
      <c r="B43" s="125"/>
      <c r="C43" s="125"/>
      <c r="D43" s="126"/>
    </row>
    <row r="44" spans="1:4" x14ac:dyDescent="0.2">
      <c r="A44" s="35" t="s">
        <v>12</v>
      </c>
      <c r="B44" s="31"/>
      <c r="C44" s="29"/>
      <c r="D44" s="30"/>
    </row>
    <row r="45" spans="1:4" x14ac:dyDescent="0.2">
      <c r="A45" s="36" t="s">
        <v>13</v>
      </c>
      <c r="B45" s="32"/>
      <c r="C45" s="15"/>
      <c r="D45" s="14"/>
    </row>
    <row r="46" spans="1:4" x14ac:dyDescent="0.2">
      <c r="A46" s="36" t="s">
        <v>14</v>
      </c>
      <c r="B46" s="32"/>
      <c r="C46" s="15"/>
      <c r="D46" s="14"/>
    </row>
    <row r="47" spans="1:4" x14ac:dyDescent="0.2">
      <c r="A47" s="36" t="s">
        <v>15</v>
      </c>
      <c r="B47" s="32"/>
      <c r="C47" s="15"/>
      <c r="D47" s="14"/>
    </row>
    <row r="48" spans="1:4" x14ac:dyDescent="0.2">
      <c r="A48" s="36" t="s">
        <v>16</v>
      </c>
      <c r="B48" s="32"/>
      <c r="C48" s="15"/>
      <c r="D48" s="14"/>
    </row>
    <row r="49" spans="1:7" ht="13.5" thickBot="1" x14ac:dyDescent="0.25">
      <c r="A49" s="37" t="s">
        <v>17</v>
      </c>
      <c r="B49" s="33"/>
      <c r="C49" s="22"/>
      <c r="D49" s="23"/>
    </row>
    <row r="50" spans="1:7" s="9" customFormat="1" ht="13.5" thickBot="1" x14ac:dyDescent="0.25">
      <c r="A50" s="38" t="s">
        <v>18</v>
      </c>
      <c r="B50" s="34"/>
      <c r="C50" s="24"/>
      <c r="D50" s="25">
        <f>SUM(D44:D49)</f>
        <v>0</v>
      </c>
    </row>
    <row r="51" spans="1:7" ht="20.25" thickBot="1" x14ac:dyDescent="0.3">
      <c r="A51" s="114" t="s">
        <v>23</v>
      </c>
      <c r="B51" s="115"/>
      <c r="C51" s="115"/>
      <c r="D51" s="48">
        <f>D50+D40+D34</f>
        <v>305715.5</v>
      </c>
      <c r="E51" s="8"/>
    </row>
    <row r="52" spans="1:7" x14ac:dyDescent="0.2">
      <c r="A52" s="116" t="s">
        <v>19</v>
      </c>
      <c r="B52" s="116"/>
      <c r="C52" s="116"/>
      <c r="D52" s="116"/>
      <c r="E52" s="8"/>
    </row>
    <row r="53" spans="1:7" x14ac:dyDescent="0.2">
      <c r="A53" s="117"/>
      <c r="B53" s="117"/>
      <c r="C53" s="117"/>
      <c r="D53" s="117"/>
      <c r="E53" s="4"/>
      <c r="F53" s="4"/>
      <c r="G53" s="4"/>
    </row>
  </sheetData>
  <mergeCells count="11">
    <mergeCell ref="A3:D4"/>
    <mergeCell ref="A1:D1"/>
    <mergeCell ref="A2:D2"/>
    <mergeCell ref="A51:C51"/>
    <mergeCell ref="A52:D53"/>
    <mergeCell ref="A6:D9"/>
    <mergeCell ref="A43:D43"/>
    <mergeCell ref="A37:D37"/>
    <mergeCell ref="A12:D12"/>
    <mergeCell ref="A35:D36"/>
    <mergeCell ref="A41:D42"/>
  </mergeCells>
  <pageMargins left="0.75" right="0.75" top="0.75" bottom="0.5" header="0.5" footer="0.5"/>
  <pageSetup scale="81" orientation="portrait" r:id="rId1"/>
  <headerFooter alignWithMargins="0">
    <oddHeader>&amp;R&amp;D</oddHeader>
  </headerFooter>
  <extLst>
    <ext xmlns:x14="http://schemas.microsoft.com/office/spreadsheetml/2009/9/main" uri="{CCE6A557-97BC-4b89-ADB6-D9C93CAAB3DF}">
      <x14:dataValidations xmlns:xm="http://schemas.microsoft.com/office/excel/2006/main" count="1">
        <x14:dataValidation type="list" showInputMessage="1" showErrorMessage="1" promptTitle="Labor Categories" prompt="Please select a labor category from the list. " xr:uid="{0C051BE5-AEA8-4025-94DD-00047CC81564}">
          <x14:formula1>
            <xm:f>'Labor Rate  - Base Period'!$A$2:$A$15</xm:f>
          </x14:formula1>
          <xm:sqref>A14:A33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6531-7C05-4A2D-B6E7-29FEE976CA35}">
  <sheetPr>
    <pageSetUpPr fitToPage="1"/>
  </sheetPr>
  <dimension ref="A1:G53"/>
  <sheetViews>
    <sheetView topLeftCell="A10" workbookViewId="0">
      <selection activeCell="C14" sqref="C14"/>
    </sheetView>
  </sheetViews>
  <sheetFormatPr defaultRowHeight="12.75" x14ac:dyDescent="0.2"/>
  <cols>
    <col min="1" max="1" width="66.33203125" style="2" customWidth="1"/>
    <col min="2" max="2" width="15.1640625" style="2" customWidth="1"/>
    <col min="3" max="3" width="18.1640625" style="2" customWidth="1"/>
    <col min="4" max="4" width="20.5" style="2" customWidth="1"/>
    <col min="5" max="5" width="13" style="2" bestFit="1" customWidth="1"/>
    <col min="6" max="6" width="9.33203125" style="2"/>
    <col min="7" max="7" width="10.83203125" style="2" bestFit="1" customWidth="1"/>
    <col min="8" max="16384" width="9.33203125" style="2"/>
  </cols>
  <sheetData>
    <row r="1" spans="1:7" ht="43.5" customHeight="1" thickBot="1" x14ac:dyDescent="0.25">
      <c r="A1" s="108" t="s">
        <v>3</v>
      </c>
      <c r="B1" s="109"/>
      <c r="C1" s="109"/>
      <c r="D1" s="110"/>
      <c r="E1" s="72"/>
      <c r="F1" s="72"/>
      <c r="G1" s="72"/>
    </row>
    <row r="2" spans="1:7" ht="13.5" thickBot="1" x14ac:dyDescent="0.25">
      <c r="A2" s="111"/>
      <c r="B2" s="112"/>
      <c r="C2" s="112"/>
      <c r="D2" s="113"/>
    </row>
    <row r="3" spans="1:7" ht="12.75" customHeight="1" x14ac:dyDescent="0.25">
      <c r="A3" s="102"/>
      <c r="B3" s="103"/>
      <c r="C3" s="103"/>
      <c r="D3" s="104"/>
      <c r="E3" s="3"/>
      <c r="F3" s="3"/>
      <c r="G3" s="3"/>
    </row>
    <row r="4" spans="1:7" ht="12.75" customHeight="1" thickBot="1" x14ac:dyDescent="0.3">
      <c r="A4" s="105"/>
      <c r="B4" s="106"/>
      <c r="C4" s="106"/>
      <c r="D4" s="107"/>
      <c r="E4" s="3"/>
      <c r="F4" s="3"/>
      <c r="G4" s="3"/>
    </row>
    <row r="5" spans="1:7" x14ac:dyDescent="0.2">
      <c r="A5" s="49"/>
      <c r="B5" s="50"/>
      <c r="C5" s="50"/>
      <c r="D5" s="51"/>
      <c r="E5" s="4"/>
      <c r="F5" s="4"/>
      <c r="G5" s="4"/>
    </row>
    <row r="6" spans="1:7" ht="39.950000000000003" customHeight="1" x14ac:dyDescent="0.2">
      <c r="A6" s="118" t="s">
        <v>34</v>
      </c>
      <c r="B6" s="119"/>
      <c r="C6" s="119"/>
      <c r="D6" s="120"/>
    </row>
    <row r="7" spans="1:7" ht="39.950000000000003" customHeight="1" x14ac:dyDescent="0.2">
      <c r="A7" s="118"/>
      <c r="B7" s="119"/>
      <c r="C7" s="119"/>
      <c r="D7" s="120"/>
    </row>
    <row r="8" spans="1:7" ht="39.950000000000003" customHeight="1" x14ac:dyDescent="0.2">
      <c r="A8" s="118"/>
      <c r="B8" s="119"/>
      <c r="C8" s="119"/>
      <c r="D8" s="120"/>
    </row>
    <row r="9" spans="1:7" ht="39.950000000000003" customHeight="1" thickBot="1" x14ac:dyDescent="0.25">
      <c r="A9" s="121"/>
      <c r="B9" s="122"/>
      <c r="C9" s="122"/>
      <c r="D9" s="123"/>
    </row>
    <row r="10" spans="1:7" x14ac:dyDescent="0.2">
      <c r="A10" s="52"/>
      <c r="B10" s="52"/>
      <c r="C10" s="52"/>
      <c r="D10" s="52"/>
    </row>
    <row r="11" spans="1:7" ht="13.5" thickBot="1" x14ac:dyDescent="0.25">
      <c r="A11" s="52"/>
      <c r="B11" s="52"/>
      <c r="C11" s="52"/>
      <c r="D11" s="52"/>
    </row>
    <row r="12" spans="1:7" ht="16.5" thickBot="1" x14ac:dyDescent="0.3">
      <c r="A12" s="127" t="s">
        <v>4</v>
      </c>
      <c r="B12" s="128"/>
      <c r="C12" s="128"/>
      <c r="D12" s="129"/>
    </row>
    <row r="13" spans="1:7" s="6" customFormat="1" ht="15.75" thickBot="1" x14ac:dyDescent="0.3">
      <c r="A13" s="5" t="s">
        <v>5</v>
      </c>
      <c r="B13" s="17" t="s">
        <v>6</v>
      </c>
      <c r="C13" s="17" t="s">
        <v>20</v>
      </c>
      <c r="D13" s="5" t="s">
        <v>22</v>
      </c>
    </row>
    <row r="14" spans="1:7" x14ac:dyDescent="0.2">
      <c r="A14" s="7" t="s">
        <v>54</v>
      </c>
      <c r="B14" s="18">
        <v>750</v>
      </c>
      <c r="C14" s="26">
        <f>IF(A14="","$0.00",(VLOOKUP(A14,'Labor Rate  - Option Period (1)'!$A$2:$B$15,2,FALSE)))</f>
        <v>129.80000000000001</v>
      </c>
      <c r="D14" s="20">
        <f>C14*B14</f>
        <v>97350.000000000015</v>
      </c>
    </row>
    <row r="15" spans="1:7" x14ac:dyDescent="0.2">
      <c r="A15" s="7" t="s">
        <v>53</v>
      </c>
      <c r="B15" s="19">
        <v>850</v>
      </c>
      <c r="C15" s="27">
        <f>IF(A15="","$0.00",(VLOOKUP(A15,'Labor Rate  - Option Period (1)'!$A$2:$B$15,2,FALSE)))</f>
        <v>114.53</v>
      </c>
      <c r="D15" s="21">
        <f t="shared" ref="D15:D33" si="0">C15*B15</f>
        <v>97350.5</v>
      </c>
    </row>
    <row r="16" spans="1:7" x14ac:dyDescent="0.2">
      <c r="A16" s="7" t="s">
        <v>52</v>
      </c>
      <c r="B16" s="19">
        <v>900</v>
      </c>
      <c r="C16" s="27">
        <f>IF(A16="","$0.00",(VLOOKUP(A16,'Labor Rate  - Option Period (1)'!$A$2:$B$15,2,FALSE)))</f>
        <v>64.91</v>
      </c>
      <c r="D16" s="21">
        <f t="shared" si="0"/>
        <v>58419</v>
      </c>
      <c r="E16" s="8"/>
    </row>
    <row r="17" spans="1:5" x14ac:dyDescent="0.2">
      <c r="A17" s="7" t="s">
        <v>51</v>
      </c>
      <c r="B17" s="19">
        <v>1200</v>
      </c>
      <c r="C17" s="27">
        <f>IF(A17="","$0.00",(VLOOKUP(A17,'Labor Rate  - Option Period (1)'!$A$2:$B$15,2,FALSE)))</f>
        <v>50.21</v>
      </c>
      <c r="D17" s="21">
        <f t="shared" si="0"/>
        <v>60252</v>
      </c>
      <c r="E17" s="8"/>
    </row>
    <row r="18" spans="1:5" x14ac:dyDescent="0.2">
      <c r="A18" s="7"/>
      <c r="B18" s="19"/>
      <c r="C18" s="27" t="str">
        <f>IF(A18="","$0.00",(VLOOKUP(A18,'Labor Rate  - Option Period (1)'!$A$2:$B$15,2,FALSE)))</f>
        <v>$0.00</v>
      </c>
      <c r="D18" s="21">
        <f t="shared" si="0"/>
        <v>0</v>
      </c>
      <c r="E18" s="8"/>
    </row>
    <row r="19" spans="1:5" x14ac:dyDescent="0.2">
      <c r="A19" s="7"/>
      <c r="B19" s="19"/>
      <c r="C19" s="27" t="str">
        <f>IF(A19="","$0.00",(VLOOKUP(A19,'Labor Rate  - Option Period (1)'!$A$2:$B$15,2,FALSE)))</f>
        <v>$0.00</v>
      </c>
      <c r="D19" s="21">
        <f t="shared" si="0"/>
        <v>0</v>
      </c>
      <c r="E19" s="8"/>
    </row>
    <row r="20" spans="1:5" x14ac:dyDescent="0.2">
      <c r="A20" s="7"/>
      <c r="B20" s="19"/>
      <c r="C20" s="27" t="str">
        <f>IF(A20="","$0.00",(VLOOKUP(A20,'Labor Rate  - Option Period (1)'!$A$2:$B$15,2,FALSE)))</f>
        <v>$0.00</v>
      </c>
      <c r="D20" s="21">
        <f t="shared" si="0"/>
        <v>0</v>
      </c>
      <c r="E20" s="8"/>
    </row>
    <row r="21" spans="1:5" x14ac:dyDescent="0.2">
      <c r="A21" s="7"/>
      <c r="B21" s="19"/>
      <c r="C21" s="27" t="str">
        <f>IF(A21="","$0.00",(VLOOKUP(A21,'Labor Rate  - Option Period (1)'!$A$2:$B$15,2,FALSE)))</f>
        <v>$0.00</v>
      </c>
      <c r="D21" s="21">
        <f t="shared" si="0"/>
        <v>0</v>
      </c>
      <c r="E21" s="8"/>
    </row>
    <row r="22" spans="1:5" x14ac:dyDescent="0.2">
      <c r="A22" s="7"/>
      <c r="B22" s="19"/>
      <c r="C22" s="27" t="str">
        <f>IF(A22="","$0.00",(VLOOKUP(A22,'Labor Rate  - Option Period (1)'!$A$2:$B$15,2,FALSE)))</f>
        <v>$0.00</v>
      </c>
      <c r="D22" s="21">
        <f t="shared" si="0"/>
        <v>0</v>
      </c>
      <c r="E22" s="8"/>
    </row>
    <row r="23" spans="1:5" x14ac:dyDescent="0.2">
      <c r="A23" s="7"/>
      <c r="B23" s="19"/>
      <c r="C23" s="27" t="str">
        <f>IF(A23="","$0.00",(VLOOKUP(A23,'Labor Rate  - Option Period (1)'!$A$2:$B$15,2,FALSE)))</f>
        <v>$0.00</v>
      </c>
      <c r="D23" s="21">
        <f t="shared" si="0"/>
        <v>0</v>
      </c>
      <c r="E23" s="8"/>
    </row>
    <row r="24" spans="1:5" x14ac:dyDescent="0.2">
      <c r="A24" s="7"/>
      <c r="B24" s="19"/>
      <c r="C24" s="27" t="str">
        <f>IF(A24="","$0.00",(VLOOKUP(A24,'Labor Rate  - Option Period (1)'!$A$2:$B$15,2,FALSE)))</f>
        <v>$0.00</v>
      </c>
      <c r="D24" s="21">
        <f t="shared" si="0"/>
        <v>0</v>
      </c>
      <c r="E24" s="8"/>
    </row>
    <row r="25" spans="1:5" x14ac:dyDescent="0.2">
      <c r="A25" s="7"/>
      <c r="B25" s="19"/>
      <c r="C25" s="27" t="str">
        <f>IF(A25="","$0.00",(VLOOKUP(A25,'Labor Rate  - Option Period (1)'!$A$2:$B$15,2,FALSE)))</f>
        <v>$0.00</v>
      </c>
      <c r="D25" s="21">
        <f t="shared" si="0"/>
        <v>0</v>
      </c>
      <c r="E25" s="8"/>
    </row>
    <row r="26" spans="1:5" x14ac:dyDescent="0.2">
      <c r="A26" s="7"/>
      <c r="B26" s="19"/>
      <c r="C26" s="27" t="str">
        <f>IF(A26="","$0.00",(VLOOKUP(A26,'Labor Rate  - Option Period (1)'!$A$2:$B$15,2,FALSE)))</f>
        <v>$0.00</v>
      </c>
      <c r="D26" s="21">
        <f t="shared" si="0"/>
        <v>0</v>
      </c>
      <c r="E26" s="8"/>
    </row>
    <row r="27" spans="1:5" x14ac:dyDescent="0.2">
      <c r="A27" s="7"/>
      <c r="B27" s="19"/>
      <c r="C27" s="27" t="str">
        <f>IF(A27="","$0.00",(VLOOKUP(A27,'Labor Rate  - Option Period (1)'!$A$2:$B$15,2,FALSE)))</f>
        <v>$0.00</v>
      </c>
      <c r="D27" s="21">
        <f t="shared" si="0"/>
        <v>0</v>
      </c>
      <c r="E27" s="8"/>
    </row>
    <row r="28" spans="1:5" x14ac:dyDescent="0.2">
      <c r="A28" s="7"/>
      <c r="B28" s="19"/>
      <c r="C28" s="27" t="str">
        <f>IF(A28="","$0.00",(VLOOKUP(A28,'Labor Rate  - Option Period (1)'!$A$2:$B$15,2,FALSE)))</f>
        <v>$0.00</v>
      </c>
      <c r="D28" s="21">
        <f t="shared" si="0"/>
        <v>0</v>
      </c>
      <c r="E28" s="8"/>
    </row>
    <row r="29" spans="1:5" x14ac:dyDescent="0.2">
      <c r="A29" s="7"/>
      <c r="B29" s="19"/>
      <c r="C29" s="27" t="str">
        <f>IF(A29="","$0.00",(VLOOKUP(A29,'Labor Rate  - Option Period (1)'!$A$2:$B$15,2,FALSE)))</f>
        <v>$0.00</v>
      </c>
      <c r="D29" s="21">
        <f t="shared" si="0"/>
        <v>0</v>
      </c>
      <c r="E29" s="8"/>
    </row>
    <row r="30" spans="1:5" x14ac:dyDescent="0.2">
      <c r="A30" s="7"/>
      <c r="B30" s="19"/>
      <c r="C30" s="27" t="str">
        <f>IF(A30="","$0.00",(VLOOKUP(A30,'Labor Rate  - Option Period (1)'!$A$2:$B$15,2,FALSE)))</f>
        <v>$0.00</v>
      </c>
      <c r="D30" s="21">
        <f t="shared" si="0"/>
        <v>0</v>
      </c>
      <c r="E30" s="8"/>
    </row>
    <row r="31" spans="1:5" x14ac:dyDescent="0.2">
      <c r="A31" s="7"/>
      <c r="B31" s="19"/>
      <c r="C31" s="27" t="str">
        <f>IF(A31="","$0.00",(VLOOKUP(A31,'Labor Rate  - Option Period (1)'!$A$2:$B$15,2,FALSE)))</f>
        <v>$0.00</v>
      </c>
      <c r="D31" s="21">
        <f t="shared" si="0"/>
        <v>0</v>
      </c>
      <c r="E31" s="8"/>
    </row>
    <row r="32" spans="1:5" x14ac:dyDescent="0.2">
      <c r="A32" s="7"/>
      <c r="B32" s="19"/>
      <c r="C32" s="27" t="str">
        <f>IF(A32="","$0.00",(VLOOKUP(A32,'Labor Rate  - Option Period (1)'!$A$2:$B$15,2,FALSE)))</f>
        <v>$0.00</v>
      </c>
      <c r="D32" s="21">
        <f t="shared" si="0"/>
        <v>0</v>
      </c>
    </row>
    <row r="33" spans="1:4" ht="13.5" thickBot="1" x14ac:dyDescent="0.25">
      <c r="A33" s="39"/>
      <c r="B33" s="40"/>
      <c r="C33" s="41" t="str">
        <f>IF(A33="","$0.00",(VLOOKUP(A33,'Labor Rate  - Option Period (1)'!$A$2:$B$15,2,FALSE)))</f>
        <v>$0.00</v>
      </c>
      <c r="D33" s="42">
        <f t="shared" si="0"/>
        <v>0</v>
      </c>
    </row>
    <row r="34" spans="1:4" s="9" customFormat="1" ht="13.5" thickBot="1" x14ac:dyDescent="0.25">
      <c r="A34" s="43" t="s">
        <v>21</v>
      </c>
      <c r="B34" s="44">
        <f>SUM(B14:B33)</f>
        <v>3700</v>
      </c>
      <c r="C34" s="45"/>
      <c r="D34" s="25">
        <f>SUM(D14:D33)</f>
        <v>313371.5</v>
      </c>
    </row>
    <row r="35" spans="1:4" x14ac:dyDescent="0.2">
      <c r="A35" s="130"/>
      <c r="B35" s="131"/>
      <c r="C35" s="131"/>
      <c r="D35" s="132"/>
    </row>
    <row r="36" spans="1:4" ht="13.5" thickBot="1" x14ac:dyDescent="0.25">
      <c r="A36" s="133"/>
      <c r="B36" s="134"/>
      <c r="C36" s="134"/>
      <c r="D36" s="135"/>
    </row>
    <row r="37" spans="1:4" ht="16.5" thickBot="1" x14ac:dyDescent="0.3">
      <c r="A37" s="124" t="s">
        <v>7</v>
      </c>
      <c r="B37" s="125"/>
      <c r="C37" s="125"/>
      <c r="D37" s="126"/>
    </row>
    <row r="38" spans="1:4" ht="13.5" thickBot="1" x14ac:dyDescent="0.25">
      <c r="A38" s="10" t="s">
        <v>8</v>
      </c>
      <c r="B38" s="16">
        <v>0</v>
      </c>
      <c r="C38" s="16"/>
      <c r="D38" s="46"/>
    </row>
    <row r="39" spans="1:4" ht="13.5" thickBot="1" x14ac:dyDescent="0.25">
      <c r="A39" s="11" t="s">
        <v>9</v>
      </c>
      <c r="B39" s="16">
        <v>0</v>
      </c>
      <c r="C39" s="16"/>
      <c r="D39" s="47"/>
    </row>
    <row r="40" spans="1:4" ht="13.5" thickBot="1" x14ac:dyDescent="0.25">
      <c r="A40" s="12" t="s">
        <v>10</v>
      </c>
      <c r="B40" s="13">
        <f>SUM(B38:B39)</f>
        <v>0</v>
      </c>
      <c r="C40" s="13"/>
      <c r="D40" s="28">
        <f>SUM(D38:D39)</f>
        <v>0</v>
      </c>
    </row>
    <row r="41" spans="1:4" x14ac:dyDescent="0.2">
      <c r="A41" s="130"/>
      <c r="B41" s="131"/>
      <c r="C41" s="131"/>
      <c r="D41" s="132"/>
    </row>
    <row r="42" spans="1:4" ht="13.5" thickBot="1" x14ac:dyDescent="0.25">
      <c r="A42" s="133"/>
      <c r="B42" s="134"/>
      <c r="C42" s="134"/>
      <c r="D42" s="135"/>
    </row>
    <row r="43" spans="1:4" ht="16.5" thickBot="1" x14ac:dyDescent="0.3">
      <c r="A43" s="124" t="s">
        <v>11</v>
      </c>
      <c r="B43" s="125"/>
      <c r="C43" s="125"/>
      <c r="D43" s="126"/>
    </row>
    <row r="44" spans="1:4" x14ac:dyDescent="0.2">
      <c r="A44" s="35" t="s">
        <v>12</v>
      </c>
      <c r="B44" s="31"/>
      <c r="C44" s="29"/>
      <c r="D44" s="30"/>
    </row>
    <row r="45" spans="1:4" x14ac:dyDescent="0.2">
      <c r="A45" s="36" t="s">
        <v>13</v>
      </c>
      <c r="B45" s="32"/>
      <c r="C45" s="15"/>
      <c r="D45" s="14"/>
    </row>
    <row r="46" spans="1:4" x14ac:dyDescent="0.2">
      <c r="A46" s="36" t="s">
        <v>14</v>
      </c>
      <c r="B46" s="32"/>
      <c r="C46" s="15"/>
      <c r="D46" s="14"/>
    </row>
    <row r="47" spans="1:4" x14ac:dyDescent="0.2">
      <c r="A47" s="36" t="s">
        <v>15</v>
      </c>
      <c r="B47" s="32"/>
      <c r="C47" s="15"/>
      <c r="D47" s="14"/>
    </row>
    <row r="48" spans="1:4" x14ac:dyDescent="0.2">
      <c r="A48" s="36" t="s">
        <v>16</v>
      </c>
      <c r="B48" s="32"/>
      <c r="C48" s="15"/>
      <c r="D48" s="14"/>
    </row>
    <row r="49" spans="1:7" ht="13.5" thickBot="1" x14ac:dyDescent="0.25">
      <c r="A49" s="37" t="s">
        <v>17</v>
      </c>
      <c r="B49" s="33"/>
      <c r="C49" s="22"/>
      <c r="D49" s="23"/>
    </row>
    <row r="50" spans="1:7" s="9" customFormat="1" ht="13.5" thickBot="1" x14ac:dyDescent="0.25">
      <c r="A50" s="38" t="s">
        <v>18</v>
      </c>
      <c r="B50" s="34"/>
      <c r="C50" s="24"/>
      <c r="D50" s="25">
        <f>SUM(D44:D49)</f>
        <v>0</v>
      </c>
    </row>
    <row r="51" spans="1:7" ht="20.25" thickBot="1" x14ac:dyDescent="0.3">
      <c r="A51" s="114" t="s">
        <v>23</v>
      </c>
      <c r="B51" s="115"/>
      <c r="C51" s="115"/>
      <c r="D51" s="48">
        <f>D50+D40+D34</f>
        <v>313371.5</v>
      </c>
      <c r="E51" s="8"/>
    </row>
    <row r="52" spans="1:7" x14ac:dyDescent="0.2">
      <c r="A52" s="116" t="s">
        <v>19</v>
      </c>
      <c r="B52" s="116"/>
      <c r="C52" s="116"/>
      <c r="D52" s="116"/>
      <c r="E52" s="8"/>
    </row>
    <row r="53" spans="1:7" x14ac:dyDescent="0.2">
      <c r="A53" s="117"/>
      <c r="B53" s="117"/>
      <c r="C53" s="117"/>
      <c r="D53" s="117"/>
      <c r="E53" s="4"/>
      <c r="F53" s="4"/>
      <c r="G53" s="4"/>
    </row>
  </sheetData>
  <mergeCells count="11">
    <mergeCell ref="A1:D1"/>
    <mergeCell ref="A2:D2"/>
    <mergeCell ref="A41:D42"/>
    <mergeCell ref="A43:D43"/>
    <mergeCell ref="A51:C51"/>
    <mergeCell ref="A52:D53"/>
    <mergeCell ref="A3:D4"/>
    <mergeCell ref="A6:D9"/>
    <mergeCell ref="A12:D12"/>
    <mergeCell ref="A35:D36"/>
    <mergeCell ref="A37:D37"/>
  </mergeCells>
  <pageMargins left="0.75" right="0.75" top="0.75" bottom="0.5" header="0.5" footer="0.5"/>
  <pageSetup scale="81" orientation="portrait" r:id="rId1"/>
  <headerFooter alignWithMargins="0">
    <oddHeader>&amp;R&amp;D</oddHeader>
  </headerFooter>
  <extLst>
    <ext xmlns:x14="http://schemas.microsoft.com/office/spreadsheetml/2009/9/main" uri="{CCE6A557-97BC-4b89-ADB6-D9C93CAAB3DF}">
      <x14:dataValidations xmlns:xm="http://schemas.microsoft.com/office/excel/2006/main" count="1">
        <x14:dataValidation type="list" showInputMessage="1" showErrorMessage="1" promptTitle="Labor Categories" prompt="Please select a labor category from the list. " xr:uid="{204EDA7C-85A9-4C57-A3B5-B77DFFFAFD51}">
          <x14:formula1>
            <xm:f>'Labor Rate  - Base Period'!$A$2:$A$15</xm:f>
          </x14:formula1>
          <xm:sqref>A14:A33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21FBF-1622-4113-A19B-D4AFDB222389}">
  <sheetPr>
    <pageSetUpPr fitToPage="1"/>
  </sheetPr>
  <dimension ref="A1:G52"/>
  <sheetViews>
    <sheetView topLeftCell="A13" workbookViewId="0">
      <selection activeCell="A14" sqref="A14:XFD14"/>
    </sheetView>
  </sheetViews>
  <sheetFormatPr defaultRowHeight="12.75" x14ac:dyDescent="0.2"/>
  <cols>
    <col min="1" max="1" width="66.33203125" style="2" customWidth="1"/>
    <col min="2" max="2" width="15.1640625" style="2" customWidth="1"/>
    <col min="3" max="3" width="18.1640625" style="2" customWidth="1"/>
    <col min="4" max="4" width="20.5" style="2" customWidth="1"/>
    <col min="5" max="5" width="13" style="2" bestFit="1" customWidth="1"/>
    <col min="6" max="6" width="9.33203125" style="2"/>
    <col min="7" max="7" width="10.83203125" style="2" bestFit="1" customWidth="1"/>
    <col min="8" max="16384" width="9.33203125" style="2"/>
  </cols>
  <sheetData>
    <row r="1" spans="1:7" ht="43.5" customHeight="1" thickBot="1" x14ac:dyDescent="0.25">
      <c r="A1" s="108" t="s">
        <v>3</v>
      </c>
      <c r="B1" s="109"/>
      <c r="C1" s="109"/>
      <c r="D1" s="110"/>
      <c r="E1" s="72"/>
      <c r="F1" s="72"/>
      <c r="G1" s="72"/>
    </row>
    <row r="2" spans="1:7" ht="13.5" thickBot="1" x14ac:dyDescent="0.25">
      <c r="A2" s="111"/>
      <c r="B2" s="112"/>
      <c r="C2" s="112"/>
      <c r="D2" s="113"/>
    </row>
    <row r="3" spans="1:7" ht="12.75" customHeight="1" x14ac:dyDescent="0.25">
      <c r="A3" s="102"/>
      <c r="B3" s="103"/>
      <c r="C3" s="103"/>
      <c r="D3" s="104"/>
      <c r="E3" s="3"/>
      <c r="F3" s="3"/>
      <c r="G3" s="3"/>
    </row>
    <row r="4" spans="1:7" ht="12.75" customHeight="1" thickBot="1" x14ac:dyDescent="0.3">
      <c r="A4" s="105"/>
      <c r="B4" s="106"/>
      <c r="C4" s="106"/>
      <c r="D4" s="107"/>
      <c r="E4" s="3"/>
      <c r="F4" s="3"/>
      <c r="G4" s="3"/>
    </row>
    <row r="5" spans="1:7" x14ac:dyDescent="0.2">
      <c r="A5" s="49"/>
      <c r="B5" s="50"/>
      <c r="C5" s="50"/>
      <c r="D5" s="51"/>
      <c r="E5" s="4"/>
      <c r="F5" s="4"/>
      <c r="G5" s="4"/>
    </row>
    <row r="6" spans="1:7" ht="39.950000000000003" customHeight="1" x14ac:dyDescent="0.2">
      <c r="A6" s="118" t="s">
        <v>34</v>
      </c>
      <c r="B6" s="119"/>
      <c r="C6" s="119"/>
      <c r="D6" s="120"/>
    </row>
    <row r="7" spans="1:7" ht="39.950000000000003" customHeight="1" x14ac:dyDescent="0.2">
      <c r="A7" s="118"/>
      <c r="B7" s="119"/>
      <c r="C7" s="119"/>
      <c r="D7" s="120"/>
    </row>
    <row r="8" spans="1:7" ht="39.950000000000003" customHeight="1" x14ac:dyDescent="0.2">
      <c r="A8" s="118"/>
      <c r="B8" s="119"/>
      <c r="C8" s="119"/>
      <c r="D8" s="120"/>
    </row>
    <row r="9" spans="1:7" ht="39.950000000000003" customHeight="1" thickBot="1" x14ac:dyDescent="0.25">
      <c r="A9" s="121"/>
      <c r="B9" s="122"/>
      <c r="C9" s="122"/>
      <c r="D9" s="123"/>
    </row>
    <row r="10" spans="1:7" x14ac:dyDescent="0.2">
      <c r="A10" s="52"/>
      <c r="B10" s="52"/>
      <c r="C10" s="52"/>
      <c r="D10" s="52"/>
    </row>
    <row r="11" spans="1:7" ht="13.5" thickBot="1" x14ac:dyDescent="0.25">
      <c r="A11" s="52"/>
      <c r="B11" s="52"/>
      <c r="C11" s="52"/>
      <c r="D11" s="52"/>
    </row>
    <row r="12" spans="1:7" ht="16.5" thickBot="1" x14ac:dyDescent="0.3">
      <c r="A12" s="127" t="s">
        <v>4</v>
      </c>
      <c r="B12" s="128"/>
      <c r="C12" s="128"/>
      <c r="D12" s="129"/>
    </row>
    <row r="13" spans="1:7" s="6" customFormat="1" ht="15.75" thickBot="1" x14ac:dyDescent="0.3">
      <c r="A13" s="5" t="s">
        <v>5</v>
      </c>
      <c r="B13" s="17" t="s">
        <v>6</v>
      </c>
      <c r="C13" s="17" t="s">
        <v>20</v>
      </c>
      <c r="D13" s="5" t="s">
        <v>22</v>
      </c>
    </row>
    <row r="14" spans="1:7" x14ac:dyDescent="0.2">
      <c r="A14" s="7" t="s">
        <v>54</v>
      </c>
      <c r="B14" s="18">
        <v>750</v>
      </c>
      <c r="C14" s="27">
        <f>IF(A14="","$0.00",(VLOOKUP(A14,'Labor Rate  - Option Period (2)'!$A$2:$B$15,2,FALSE)))</f>
        <v>133.04</v>
      </c>
      <c r="D14" s="21">
        <f t="shared" ref="D14:D32" si="0">C14*B14</f>
        <v>99780</v>
      </c>
    </row>
    <row r="15" spans="1:7" x14ac:dyDescent="0.2">
      <c r="A15" s="7" t="s">
        <v>53</v>
      </c>
      <c r="B15" s="19">
        <v>850</v>
      </c>
      <c r="C15" s="27">
        <f>IF(A15="","$0.00",(VLOOKUP(A15,'Labor Rate  - Option Period (2)'!$A$2:$B$15,2,FALSE)))</f>
        <v>117.4</v>
      </c>
      <c r="D15" s="21">
        <f t="shared" si="0"/>
        <v>99790</v>
      </c>
      <c r="E15" s="8"/>
    </row>
    <row r="16" spans="1:7" x14ac:dyDescent="0.2">
      <c r="A16" s="7" t="s">
        <v>52</v>
      </c>
      <c r="B16" s="19">
        <v>900</v>
      </c>
      <c r="C16" s="27">
        <f>IF(A16="","$0.00",(VLOOKUP(A16,'Labor Rate  - Option Period (2)'!$A$2:$B$15,2,FALSE)))</f>
        <v>66.540000000000006</v>
      </c>
      <c r="D16" s="21">
        <f t="shared" si="0"/>
        <v>59886.000000000007</v>
      </c>
      <c r="E16" s="8"/>
    </row>
    <row r="17" spans="1:5" x14ac:dyDescent="0.2">
      <c r="A17" s="7" t="s">
        <v>51</v>
      </c>
      <c r="B17" s="19">
        <v>1200</v>
      </c>
      <c r="C17" s="27">
        <f>IF(A17="","$0.00",(VLOOKUP(A17,'Labor Rate  - Option Period (2)'!$A$2:$B$15,2,FALSE)))</f>
        <v>51.46</v>
      </c>
      <c r="D17" s="21">
        <f t="shared" si="0"/>
        <v>61752</v>
      </c>
      <c r="E17" s="8"/>
    </row>
    <row r="18" spans="1:5" x14ac:dyDescent="0.2">
      <c r="A18" s="7"/>
      <c r="B18" s="19"/>
      <c r="C18" s="27" t="str">
        <f>IF(A18="","$0.00",(VLOOKUP(A18,'Labor Rate  - Option Period (2)'!$A$2:$B$15,2,FALSE)))</f>
        <v>$0.00</v>
      </c>
      <c r="D18" s="21">
        <f t="shared" si="0"/>
        <v>0</v>
      </c>
      <c r="E18" s="8"/>
    </row>
    <row r="19" spans="1:5" x14ac:dyDescent="0.2">
      <c r="A19" s="7"/>
      <c r="B19" s="19"/>
      <c r="C19" s="27" t="str">
        <f>IF(A19="","$0.00",(VLOOKUP(A19,'Labor Rate  - Option Period (2)'!$A$2:$B$15,2,FALSE)))</f>
        <v>$0.00</v>
      </c>
      <c r="D19" s="21">
        <f t="shared" si="0"/>
        <v>0</v>
      </c>
      <c r="E19" s="8"/>
    </row>
    <row r="20" spans="1:5" x14ac:dyDescent="0.2">
      <c r="A20" s="7"/>
      <c r="B20" s="19"/>
      <c r="C20" s="27" t="str">
        <f>IF(A20="","$0.00",(VLOOKUP(A20,'Labor Rate  - Option Period (2)'!$A$2:$B$15,2,FALSE)))</f>
        <v>$0.00</v>
      </c>
      <c r="D20" s="21">
        <f t="shared" si="0"/>
        <v>0</v>
      </c>
      <c r="E20" s="8"/>
    </row>
    <row r="21" spans="1:5" x14ac:dyDescent="0.2">
      <c r="A21" s="7"/>
      <c r="B21" s="19"/>
      <c r="C21" s="27" t="str">
        <f>IF(A21="","$0.00",(VLOOKUP(A21,'Labor Rate  - Option Period (2)'!$A$2:$B$15,2,FALSE)))</f>
        <v>$0.00</v>
      </c>
      <c r="D21" s="21">
        <f t="shared" si="0"/>
        <v>0</v>
      </c>
      <c r="E21" s="8"/>
    </row>
    <row r="22" spans="1:5" x14ac:dyDescent="0.2">
      <c r="A22" s="7"/>
      <c r="B22" s="19"/>
      <c r="C22" s="27" t="str">
        <f>IF(A22="","$0.00",(VLOOKUP(A22,'Labor Rate  - Option Period (2)'!$A$2:$B$15,2,FALSE)))</f>
        <v>$0.00</v>
      </c>
      <c r="D22" s="21">
        <f t="shared" si="0"/>
        <v>0</v>
      </c>
      <c r="E22" s="8"/>
    </row>
    <row r="23" spans="1:5" x14ac:dyDescent="0.2">
      <c r="A23" s="7"/>
      <c r="B23" s="19"/>
      <c r="C23" s="27" t="str">
        <f>IF(A23="","$0.00",(VLOOKUP(A23,'Labor Rate  - Option Period (2)'!$A$2:$B$15,2,FALSE)))</f>
        <v>$0.00</v>
      </c>
      <c r="D23" s="21">
        <f t="shared" si="0"/>
        <v>0</v>
      </c>
      <c r="E23" s="8"/>
    </row>
    <row r="24" spans="1:5" x14ac:dyDescent="0.2">
      <c r="A24" s="7"/>
      <c r="B24" s="19"/>
      <c r="C24" s="27" t="str">
        <f>IF(A24="","$0.00",(VLOOKUP(A24,'Labor Rate  - Option Period (2)'!$A$2:$B$15,2,FALSE)))</f>
        <v>$0.00</v>
      </c>
      <c r="D24" s="21">
        <f t="shared" si="0"/>
        <v>0</v>
      </c>
      <c r="E24" s="8"/>
    </row>
    <row r="25" spans="1:5" x14ac:dyDescent="0.2">
      <c r="A25" s="7"/>
      <c r="B25" s="19"/>
      <c r="C25" s="27" t="str">
        <f>IF(A25="","$0.00",(VLOOKUP(A25,'Labor Rate  - Option Period (2)'!$A$2:$B$15,2,FALSE)))</f>
        <v>$0.00</v>
      </c>
      <c r="D25" s="21">
        <f t="shared" si="0"/>
        <v>0</v>
      </c>
      <c r="E25" s="8"/>
    </row>
    <row r="26" spans="1:5" x14ac:dyDescent="0.2">
      <c r="A26" s="7"/>
      <c r="B26" s="19"/>
      <c r="C26" s="27" t="str">
        <f>IF(A26="","$0.00",(VLOOKUP(A26,'Labor Rate  - Option Period (2)'!$A$2:$B$15,2,FALSE)))</f>
        <v>$0.00</v>
      </c>
      <c r="D26" s="21">
        <f t="shared" si="0"/>
        <v>0</v>
      </c>
      <c r="E26" s="8"/>
    </row>
    <row r="27" spans="1:5" x14ac:dyDescent="0.2">
      <c r="A27" s="7"/>
      <c r="B27" s="19"/>
      <c r="C27" s="27" t="str">
        <f>IF(A27="","$0.00",(VLOOKUP(A27,'Labor Rate  - Option Period (2)'!$A$2:$B$15,2,FALSE)))</f>
        <v>$0.00</v>
      </c>
      <c r="D27" s="21">
        <f t="shared" si="0"/>
        <v>0</v>
      </c>
      <c r="E27" s="8"/>
    </row>
    <row r="28" spans="1:5" x14ac:dyDescent="0.2">
      <c r="A28" s="7"/>
      <c r="B28" s="19"/>
      <c r="C28" s="27" t="str">
        <f>IF(A28="","$0.00",(VLOOKUP(A28,'Labor Rate  - Option Period (2)'!$A$2:$B$15,2,FALSE)))</f>
        <v>$0.00</v>
      </c>
      <c r="D28" s="21">
        <f t="shared" si="0"/>
        <v>0</v>
      </c>
      <c r="E28" s="8"/>
    </row>
    <row r="29" spans="1:5" x14ac:dyDescent="0.2">
      <c r="A29" s="7"/>
      <c r="B29" s="19"/>
      <c r="C29" s="27" t="str">
        <f>IF(A29="","$0.00",(VLOOKUP(A29,'Labor Rate  - Option Period (2)'!$A$2:$B$15,2,FALSE)))</f>
        <v>$0.00</v>
      </c>
      <c r="D29" s="21">
        <f t="shared" si="0"/>
        <v>0</v>
      </c>
      <c r="E29" s="8"/>
    </row>
    <row r="30" spans="1:5" x14ac:dyDescent="0.2">
      <c r="A30" s="7"/>
      <c r="B30" s="19"/>
      <c r="C30" s="27" t="str">
        <f>IF(A30="","$0.00",(VLOOKUP(A30,'Labor Rate  - Option Period (2)'!$A$2:$B$15,2,FALSE)))</f>
        <v>$0.00</v>
      </c>
      <c r="D30" s="21">
        <f t="shared" si="0"/>
        <v>0</v>
      </c>
      <c r="E30" s="8"/>
    </row>
    <row r="31" spans="1:5" x14ac:dyDescent="0.2">
      <c r="A31" s="7"/>
      <c r="B31" s="19"/>
      <c r="C31" s="27" t="str">
        <f>IF(A31="","$0.00",(VLOOKUP(A31,'Labor Rate  - Option Period (2)'!$A$2:$B$15,2,FALSE)))</f>
        <v>$0.00</v>
      </c>
      <c r="D31" s="21">
        <f t="shared" si="0"/>
        <v>0</v>
      </c>
    </row>
    <row r="32" spans="1:5" ht="13.5" thickBot="1" x14ac:dyDescent="0.25">
      <c r="A32" s="39"/>
      <c r="B32" s="40"/>
      <c r="C32" s="41" t="str">
        <f>IF(A32="","$0.00",(VLOOKUP(A32,'Labor Rate  - Option Period (2)'!$A$2:$B$15,2,FALSE)))</f>
        <v>$0.00</v>
      </c>
      <c r="D32" s="42">
        <f t="shared" si="0"/>
        <v>0</v>
      </c>
    </row>
    <row r="33" spans="1:4" s="9" customFormat="1" ht="13.5" thickBot="1" x14ac:dyDescent="0.25">
      <c r="A33" s="43" t="s">
        <v>21</v>
      </c>
      <c r="B33" s="44">
        <f>SUM(B14:B32)</f>
        <v>3700</v>
      </c>
      <c r="C33" s="45"/>
      <c r="D33" s="25">
        <f>SUM(D14:D32)</f>
        <v>321208</v>
      </c>
    </row>
    <row r="34" spans="1:4" x14ac:dyDescent="0.2">
      <c r="A34" s="130"/>
      <c r="B34" s="131"/>
      <c r="C34" s="131"/>
      <c r="D34" s="132"/>
    </row>
    <row r="35" spans="1:4" ht="13.5" thickBot="1" x14ac:dyDescent="0.25">
      <c r="A35" s="133"/>
      <c r="B35" s="134"/>
      <c r="C35" s="134"/>
      <c r="D35" s="135"/>
    </row>
    <row r="36" spans="1:4" ht="16.5" thickBot="1" x14ac:dyDescent="0.3">
      <c r="A36" s="124" t="s">
        <v>7</v>
      </c>
      <c r="B36" s="125"/>
      <c r="C36" s="125"/>
      <c r="D36" s="126"/>
    </row>
    <row r="37" spans="1:4" ht="13.5" thickBot="1" x14ac:dyDescent="0.25">
      <c r="A37" s="10" t="s">
        <v>8</v>
      </c>
      <c r="B37" s="16">
        <v>0</v>
      </c>
      <c r="C37" s="16"/>
      <c r="D37" s="46"/>
    </row>
    <row r="38" spans="1:4" ht="13.5" thickBot="1" x14ac:dyDescent="0.25">
      <c r="A38" s="11" t="s">
        <v>9</v>
      </c>
      <c r="B38" s="16">
        <v>0</v>
      </c>
      <c r="C38" s="16"/>
      <c r="D38" s="47"/>
    </row>
    <row r="39" spans="1:4" ht="13.5" thickBot="1" x14ac:dyDescent="0.25">
      <c r="A39" s="12" t="s">
        <v>10</v>
      </c>
      <c r="B39" s="13">
        <f>SUM(B37:B38)</f>
        <v>0</v>
      </c>
      <c r="C39" s="13"/>
      <c r="D39" s="28">
        <f>SUM(D37:D38)</f>
        <v>0</v>
      </c>
    </row>
    <row r="40" spans="1:4" x14ac:dyDescent="0.2">
      <c r="A40" s="130"/>
      <c r="B40" s="131"/>
      <c r="C40" s="131"/>
      <c r="D40" s="132"/>
    </row>
    <row r="41" spans="1:4" ht="13.5" thickBot="1" x14ac:dyDescent="0.25">
      <c r="A41" s="133"/>
      <c r="B41" s="134"/>
      <c r="C41" s="134"/>
      <c r="D41" s="135"/>
    </row>
    <row r="42" spans="1:4" ht="16.5" thickBot="1" x14ac:dyDescent="0.3">
      <c r="A42" s="124" t="s">
        <v>11</v>
      </c>
      <c r="B42" s="125"/>
      <c r="C42" s="125"/>
      <c r="D42" s="126"/>
    </row>
    <row r="43" spans="1:4" x14ac:dyDescent="0.2">
      <c r="A43" s="35" t="s">
        <v>12</v>
      </c>
      <c r="B43" s="31"/>
      <c r="C43" s="29"/>
      <c r="D43" s="30"/>
    </row>
    <row r="44" spans="1:4" x14ac:dyDescent="0.2">
      <c r="A44" s="36" t="s">
        <v>13</v>
      </c>
      <c r="B44" s="32"/>
      <c r="C44" s="15"/>
      <c r="D44" s="14"/>
    </row>
    <row r="45" spans="1:4" x14ac:dyDescent="0.2">
      <c r="A45" s="36" t="s">
        <v>14</v>
      </c>
      <c r="B45" s="32"/>
      <c r="C45" s="15"/>
      <c r="D45" s="14"/>
    </row>
    <row r="46" spans="1:4" x14ac:dyDescent="0.2">
      <c r="A46" s="36" t="s">
        <v>15</v>
      </c>
      <c r="B46" s="32"/>
      <c r="C46" s="15"/>
      <c r="D46" s="14"/>
    </row>
    <row r="47" spans="1:4" x14ac:dyDescent="0.2">
      <c r="A47" s="36" t="s">
        <v>16</v>
      </c>
      <c r="B47" s="32"/>
      <c r="C47" s="15"/>
      <c r="D47" s="14"/>
    </row>
    <row r="48" spans="1:4" ht="13.5" thickBot="1" x14ac:dyDescent="0.25">
      <c r="A48" s="37" t="s">
        <v>17</v>
      </c>
      <c r="B48" s="33"/>
      <c r="C48" s="22"/>
      <c r="D48" s="23"/>
    </row>
    <row r="49" spans="1:7" s="9" customFormat="1" ht="13.5" thickBot="1" x14ac:dyDescent="0.25">
      <c r="A49" s="38" t="s">
        <v>18</v>
      </c>
      <c r="B49" s="34"/>
      <c r="C49" s="24"/>
      <c r="D49" s="25">
        <f>SUM(D43:D48)</f>
        <v>0</v>
      </c>
    </row>
    <row r="50" spans="1:7" ht="20.25" thickBot="1" x14ac:dyDescent="0.3">
      <c r="A50" s="114" t="s">
        <v>23</v>
      </c>
      <c r="B50" s="115"/>
      <c r="C50" s="115"/>
      <c r="D50" s="48">
        <f>D49+D39+D33</f>
        <v>321208</v>
      </c>
      <c r="E50" s="8"/>
    </row>
    <row r="51" spans="1:7" x14ac:dyDescent="0.2">
      <c r="A51" s="116" t="s">
        <v>19</v>
      </c>
      <c r="B51" s="116"/>
      <c r="C51" s="116"/>
      <c r="D51" s="116"/>
      <c r="E51" s="8"/>
    </row>
    <row r="52" spans="1:7" x14ac:dyDescent="0.2">
      <c r="A52" s="117"/>
      <c r="B52" s="117"/>
      <c r="C52" s="117"/>
      <c r="D52" s="117"/>
      <c r="E52" s="4"/>
      <c r="F52" s="4"/>
      <c r="G52" s="4"/>
    </row>
  </sheetData>
  <mergeCells count="11">
    <mergeCell ref="A1:D1"/>
    <mergeCell ref="A2:D2"/>
    <mergeCell ref="A40:D41"/>
    <mergeCell ref="A42:D42"/>
    <mergeCell ref="A50:C50"/>
    <mergeCell ref="A51:D52"/>
    <mergeCell ref="A3:D4"/>
    <mergeCell ref="A6:D9"/>
    <mergeCell ref="A12:D12"/>
    <mergeCell ref="A34:D35"/>
    <mergeCell ref="A36:D36"/>
  </mergeCells>
  <pageMargins left="0.75" right="0.75" top="0.75" bottom="0.5" header="0.5" footer="0.5"/>
  <pageSetup scale="81" orientation="portrait" r:id="rId1"/>
  <headerFooter alignWithMargins="0">
    <oddHeader>&amp;R&amp;D</oddHeader>
  </headerFooter>
  <extLst>
    <ext xmlns:x14="http://schemas.microsoft.com/office/spreadsheetml/2009/9/main" uri="{CCE6A557-97BC-4b89-ADB6-D9C93CAAB3DF}">
      <x14:dataValidations xmlns:xm="http://schemas.microsoft.com/office/excel/2006/main" count="1">
        <x14:dataValidation type="list" showInputMessage="1" showErrorMessage="1" promptTitle="Labor Categories" prompt="Please select a labor category from the list. " xr:uid="{62D89016-6C01-4BB1-857C-C47074BD35BC}">
          <x14:formula1>
            <xm:f>'Labor Rate  - Base Period'!$A$2:$A$15</xm:f>
          </x14:formula1>
          <xm:sqref>A14:A32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1AF8-B28A-459D-97B1-462E59EC274F}">
  <dimension ref="A1:L64"/>
  <sheetViews>
    <sheetView topLeftCell="A51" workbookViewId="0">
      <selection activeCell="M60" sqref="M60"/>
    </sheetView>
  </sheetViews>
  <sheetFormatPr defaultRowHeight="30" customHeight="1" x14ac:dyDescent="0.2"/>
  <cols>
    <col min="1" max="16384" width="9.33203125" style="85"/>
  </cols>
  <sheetData>
    <row r="1" spans="1:12" ht="30" customHeight="1" thickBot="1" x14ac:dyDescent="0.25">
      <c r="A1" s="140" t="s">
        <v>2</v>
      </c>
      <c r="B1" s="141"/>
      <c r="C1" s="141"/>
      <c r="D1" s="141"/>
      <c r="E1" s="141"/>
      <c r="F1" s="141"/>
      <c r="G1" s="141"/>
      <c r="H1" s="141"/>
      <c r="I1" s="141"/>
      <c r="J1" s="141"/>
      <c r="K1" s="142"/>
    </row>
    <row r="2" spans="1:12" ht="15" customHeight="1" x14ac:dyDescent="0.2">
      <c r="A2" s="143" t="s">
        <v>36</v>
      </c>
      <c r="B2" s="144"/>
      <c r="C2" s="144"/>
      <c r="D2" s="144"/>
      <c r="E2" s="144"/>
      <c r="F2" s="144"/>
      <c r="G2" s="144"/>
      <c r="H2" s="144"/>
      <c r="I2" s="144"/>
      <c r="J2" s="144"/>
      <c r="K2" s="145"/>
    </row>
    <row r="3" spans="1:12" ht="15" customHeight="1" x14ac:dyDescent="0.2">
      <c r="A3" s="146"/>
      <c r="B3" s="147"/>
      <c r="C3" s="147"/>
      <c r="D3" s="147"/>
      <c r="E3" s="147"/>
      <c r="F3" s="147"/>
      <c r="G3" s="147"/>
      <c r="H3" s="147"/>
      <c r="I3" s="147"/>
      <c r="J3" s="147"/>
      <c r="K3" s="148"/>
    </row>
    <row r="4" spans="1:12" ht="15" customHeight="1" x14ac:dyDescent="0.2">
      <c r="A4" s="146"/>
      <c r="B4" s="147"/>
      <c r="C4" s="147"/>
      <c r="D4" s="147"/>
      <c r="E4" s="147"/>
      <c r="F4" s="147"/>
      <c r="G4" s="147"/>
      <c r="H4" s="147"/>
      <c r="I4" s="147"/>
      <c r="J4" s="147"/>
      <c r="K4" s="148"/>
    </row>
    <row r="5" spans="1:12" ht="15" customHeight="1" x14ac:dyDescent="0.2">
      <c r="A5" s="146"/>
      <c r="B5" s="147"/>
      <c r="C5" s="147"/>
      <c r="D5" s="147"/>
      <c r="E5" s="147"/>
      <c r="F5" s="147"/>
      <c r="G5" s="147"/>
      <c r="H5" s="147"/>
      <c r="I5" s="147"/>
      <c r="J5" s="147"/>
      <c r="K5" s="148"/>
    </row>
    <row r="6" spans="1:12" ht="15" customHeight="1" thickBot="1" x14ac:dyDescent="0.25">
      <c r="A6" s="149"/>
      <c r="B6" s="150"/>
      <c r="C6" s="150"/>
      <c r="D6" s="150"/>
      <c r="E6" s="150"/>
      <c r="F6" s="150"/>
      <c r="G6" s="150"/>
      <c r="H6" s="150"/>
      <c r="I6" s="150"/>
      <c r="J6" s="150"/>
      <c r="K6" s="151"/>
    </row>
    <row r="7" spans="1:12" ht="30" customHeight="1" thickBot="1" x14ac:dyDescent="0.25">
      <c r="A7" s="136" t="s">
        <v>37</v>
      </c>
      <c r="B7" s="152"/>
      <c r="C7" s="152"/>
      <c r="D7" s="152"/>
      <c r="E7" s="152"/>
      <c r="F7" s="152"/>
      <c r="G7" s="152"/>
      <c r="H7" s="152"/>
      <c r="I7" s="152"/>
      <c r="J7" s="152"/>
      <c r="K7" s="153"/>
    </row>
    <row r="8" spans="1:12" ht="30" customHeight="1" thickBot="1" x14ac:dyDescent="0.25">
      <c r="A8" s="136"/>
      <c r="B8" s="152"/>
      <c r="C8" s="152"/>
      <c r="D8" s="152"/>
      <c r="E8" s="152"/>
      <c r="F8" s="152"/>
      <c r="G8" s="152"/>
      <c r="H8" s="152"/>
      <c r="I8" s="152"/>
      <c r="J8" s="152"/>
      <c r="K8" s="153"/>
    </row>
    <row r="9" spans="1:12" ht="30" customHeight="1" thickBot="1" x14ac:dyDescent="0.25">
      <c r="A9" s="136"/>
      <c r="B9" s="152"/>
      <c r="C9" s="152"/>
      <c r="D9" s="152"/>
      <c r="E9" s="152"/>
      <c r="F9" s="152"/>
      <c r="G9" s="152"/>
      <c r="H9" s="152"/>
      <c r="I9" s="152"/>
      <c r="J9" s="152"/>
      <c r="K9" s="153"/>
    </row>
    <row r="10" spans="1:12" ht="30" customHeight="1" thickBot="1" x14ac:dyDescent="0.25">
      <c r="A10" s="136"/>
      <c r="B10" s="152"/>
      <c r="C10" s="152"/>
      <c r="D10" s="152"/>
      <c r="E10" s="152"/>
      <c r="F10" s="152"/>
      <c r="G10" s="152"/>
      <c r="H10" s="152"/>
      <c r="I10" s="152"/>
      <c r="J10" s="152"/>
      <c r="K10" s="153"/>
    </row>
    <row r="11" spans="1:12" ht="35.1" customHeight="1" thickBot="1" x14ac:dyDescent="0.25">
      <c r="A11" s="136" t="s">
        <v>38</v>
      </c>
      <c r="B11" s="152"/>
      <c r="C11" s="152"/>
      <c r="D11" s="152"/>
      <c r="E11" s="152"/>
      <c r="F11" s="152"/>
      <c r="G11" s="152"/>
      <c r="H11" s="152"/>
      <c r="I11" s="152"/>
      <c r="J11" s="152"/>
      <c r="K11" s="153"/>
    </row>
    <row r="12" spans="1:12" ht="35.1" customHeight="1" thickBot="1" x14ac:dyDescent="0.25">
      <c r="A12" s="136"/>
      <c r="B12" s="152"/>
      <c r="C12" s="152"/>
      <c r="D12" s="152"/>
      <c r="E12" s="152"/>
      <c r="F12" s="152"/>
      <c r="G12" s="152"/>
      <c r="H12" s="152"/>
      <c r="I12" s="152"/>
      <c r="J12" s="152"/>
      <c r="K12" s="153"/>
    </row>
    <row r="13" spans="1:12" ht="35.1" customHeight="1" thickBot="1" x14ac:dyDescent="0.25">
      <c r="A13" s="136"/>
      <c r="B13" s="152"/>
      <c r="C13" s="152"/>
      <c r="D13" s="152"/>
      <c r="E13" s="152"/>
      <c r="F13" s="152"/>
      <c r="G13" s="152"/>
      <c r="H13" s="152"/>
      <c r="I13" s="152"/>
      <c r="J13" s="152"/>
      <c r="K13" s="153"/>
    </row>
    <row r="14" spans="1:12" ht="35.1" customHeight="1" thickBot="1" x14ac:dyDescent="0.25">
      <c r="A14" s="136"/>
      <c r="B14" s="152"/>
      <c r="C14" s="152"/>
      <c r="D14" s="152"/>
      <c r="E14" s="152"/>
      <c r="F14" s="152"/>
      <c r="G14" s="152"/>
      <c r="H14" s="152"/>
      <c r="I14" s="152"/>
      <c r="J14" s="152"/>
      <c r="K14" s="153"/>
    </row>
    <row r="15" spans="1:12" ht="35.1" customHeight="1" thickBot="1" x14ac:dyDescent="0.25">
      <c r="A15" s="136" t="s">
        <v>39</v>
      </c>
      <c r="B15" s="137"/>
      <c r="C15" s="137"/>
      <c r="D15" s="137"/>
      <c r="E15" s="137"/>
      <c r="F15" s="137"/>
      <c r="G15" s="137"/>
      <c r="H15" s="137"/>
      <c r="I15" s="137"/>
      <c r="J15" s="137"/>
      <c r="K15" s="138"/>
      <c r="L15" s="86" t="s">
        <v>24</v>
      </c>
    </row>
    <row r="16" spans="1:12" ht="35.1" customHeight="1" thickBot="1" x14ac:dyDescent="0.25">
      <c r="A16" s="139"/>
      <c r="B16" s="137"/>
      <c r="C16" s="137"/>
      <c r="D16" s="137"/>
      <c r="E16" s="137"/>
      <c r="F16" s="137"/>
      <c r="G16" s="137"/>
      <c r="H16" s="137"/>
      <c r="I16" s="137"/>
      <c r="J16" s="137"/>
      <c r="K16" s="138"/>
    </row>
    <row r="17" spans="1:11" ht="35.1" customHeight="1" thickBot="1" x14ac:dyDescent="0.25">
      <c r="A17" s="139"/>
      <c r="B17" s="137"/>
      <c r="C17" s="137"/>
      <c r="D17" s="137"/>
      <c r="E17" s="137"/>
      <c r="F17" s="137"/>
      <c r="G17" s="137"/>
      <c r="H17" s="137"/>
      <c r="I17" s="137"/>
      <c r="J17" s="137"/>
      <c r="K17" s="138"/>
    </row>
    <row r="18" spans="1:11" ht="35.1" customHeight="1" thickBot="1" x14ac:dyDescent="0.25">
      <c r="A18" s="139"/>
      <c r="B18" s="137"/>
      <c r="C18" s="137"/>
      <c r="D18" s="137"/>
      <c r="E18" s="137"/>
      <c r="F18" s="137"/>
      <c r="G18" s="137"/>
      <c r="H18" s="137"/>
      <c r="I18" s="137"/>
      <c r="J18" s="137"/>
      <c r="K18" s="138"/>
    </row>
    <row r="19" spans="1:11" ht="35.1" customHeight="1" thickBot="1" x14ac:dyDescent="0.25">
      <c r="A19" s="136" t="s">
        <v>40</v>
      </c>
      <c r="B19" s="137"/>
      <c r="C19" s="137"/>
      <c r="D19" s="137"/>
      <c r="E19" s="137"/>
      <c r="F19" s="137"/>
      <c r="G19" s="137"/>
      <c r="H19" s="137"/>
      <c r="I19" s="137"/>
      <c r="J19" s="137"/>
      <c r="K19" s="138"/>
    </row>
    <row r="20" spans="1:11" ht="35.1" customHeight="1" thickBot="1" x14ac:dyDescent="0.25">
      <c r="A20" s="139"/>
      <c r="B20" s="137"/>
      <c r="C20" s="137"/>
      <c r="D20" s="137"/>
      <c r="E20" s="137"/>
      <c r="F20" s="137"/>
      <c r="G20" s="137"/>
      <c r="H20" s="137"/>
      <c r="I20" s="137"/>
      <c r="J20" s="137"/>
      <c r="K20" s="138"/>
    </row>
    <row r="21" spans="1:11" ht="35.1" customHeight="1" thickBot="1" x14ac:dyDescent="0.25">
      <c r="A21" s="139"/>
      <c r="B21" s="137"/>
      <c r="C21" s="137"/>
      <c r="D21" s="137"/>
      <c r="E21" s="137"/>
      <c r="F21" s="137"/>
      <c r="G21" s="137"/>
      <c r="H21" s="137"/>
      <c r="I21" s="137"/>
      <c r="J21" s="137"/>
      <c r="K21" s="138"/>
    </row>
    <row r="22" spans="1:11" ht="35.1" customHeight="1" thickBot="1" x14ac:dyDescent="0.25">
      <c r="A22" s="139"/>
      <c r="B22" s="137"/>
      <c r="C22" s="137"/>
      <c r="D22" s="137"/>
      <c r="E22" s="137"/>
      <c r="F22" s="137"/>
      <c r="G22" s="137"/>
      <c r="H22" s="137"/>
      <c r="I22" s="137"/>
      <c r="J22" s="137"/>
      <c r="K22" s="138"/>
    </row>
    <row r="23" spans="1:11" ht="35.1" customHeight="1" thickBot="1" x14ac:dyDescent="0.25">
      <c r="A23" s="136" t="s">
        <v>41</v>
      </c>
      <c r="B23" s="137"/>
      <c r="C23" s="137"/>
      <c r="D23" s="137"/>
      <c r="E23" s="137"/>
      <c r="F23" s="137"/>
      <c r="G23" s="137"/>
      <c r="H23" s="137"/>
      <c r="I23" s="137"/>
      <c r="J23" s="137"/>
      <c r="K23" s="138"/>
    </row>
    <row r="24" spans="1:11" ht="35.1" customHeight="1" thickBot="1" x14ac:dyDescent="0.25">
      <c r="A24" s="139"/>
      <c r="B24" s="137"/>
      <c r="C24" s="137"/>
      <c r="D24" s="137"/>
      <c r="E24" s="137"/>
      <c r="F24" s="137"/>
      <c r="G24" s="137"/>
      <c r="H24" s="137"/>
      <c r="I24" s="137"/>
      <c r="J24" s="137"/>
      <c r="K24" s="138"/>
    </row>
    <row r="25" spans="1:11" ht="35.1" customHeight="1" thickBot="1" x14ac:dyDescent="0.25">
      <c r="A25" s="139"/>
      <c r="B25" s="137"/>
      <c r="C25" s="137"/>
      <c r="D25" s="137"/>
      <c r="E25" s="137"/>
      <c r="F25" s="137"/>
      <c r="G25" s="137"/>
      <c r="H25" s="137"/>
      <c r="I25" s="137"/>
      <c r="J25" s="137"/>
      <c r="K25" s="138"/>
    </row>
    <row r="26" spans="1:11" ht="35.1" customHeight="1" thickBot="1" x14ac:dyDescent="0.25">
      <c r="A26" s="139"/>
      <c r="B26" s="137"/>
      <c r="C26" s="137"/>
      <c r="D26" s="137"/>
      <c r="E26" s="137"/>
      <c r="F26" s="137"/>
      <c r="G26" s="137"/>
      <c r="H26" s="137"/>
      <c r="I26" s="137"/>
      <c r="J26" s="137"/>
      <c r="K26" s="138"/>
    </row>
    <row r="27" spans="1:11" ht="65.099999999999994" customHeight="1" thickBot="1" x14ac:dyDescent="0.25">
      <c r="A27" s="136" t="s">
        <v>42</v>
      </c>
      <c r="B27" s="137"/>
      <c r="C27" s="137"/>
      <c r="D27" s="137"/>
      <c r="E27" s="137"/>
      <c r="F27" s="137"/>
      <c r="G27" s="137"/>
      <c r="H27" s="137"/>
      <c r="I27" s="137"/>
      <c r="J27" s="137"/>
      <c r="K27" s="138"/>
    </row>
    <row r="28" spans="1:11" ht="65.099999999999994" customHeight="1" thickBot="1" x14ac:dyDescent="0.25">
      <c r="A28" s="139"/>
      <c r="B28" s="137"/>
      <c r="C28" s="137"/>
      <c r="D28" s="137"/>
      <c r="E28" s="137"/>
      <c r="F28" s="137"/>
      <c r="G28" s="137"/>
      <c r="H28" s="137"/>
      <c r="I28" s="137"/>
      <c r="J28" s="137"/>
      <c r="K28" s="138"/>
    </row>
    <row r="29" spans="1:11" ht="65.099999999999994" customHeight="1" thickBot="1" x14ac:dyDescent="0.25">
      <c r="A29" s="139"/>
      <c r="B29" s="137"/>
      <c r="C29" s="137"/>
      <c r="D29" s="137"/>
      <c r="E29" s="137"/>
      <c r="F29" s="137"/>
      <c r="G29" s="137"/>
      <c r="H29" s="137"/>
      <c r="I29" s="137"/>
      <c r="J29" s="137"/>
      <c r="K29" s="138"/>
    </row>
    <row r="30" spans="1:11" ht="65.099999999999994" customHeight="1" thickBot="1" x14ac:dyDescent="0.25">
      <c r="A30" s="139"/>
      <c r="B30" s="137"/>
      <c r="C30" s="137"/>
      <c r="D30" s="137"/>
      <c r="E30" s="137"/>
      <c r="F30" s="137"/>
      <c r="G30" s="137"/>
      <c r="H30" s="137"/>
      <c r="I30" s="137"/>
      <c r="J30" s="137"/>
      <c r="K30" s="138"/>
    </row>
    <row r="31" spans="1:11" ht="60" customHeight="1" thickBot="1" x14ac:dyDescent="0.25">
      <c r="A31" s="136" t="s">
        <v>43</v>
      </c>
      <c r="B31" s="137"/>
      <c r="C31" s="137"/>
      <c r="D31" s="137"/>
      <c r="E31" s="137"/>
      <c r="F31" s="137"/>
      <c r="G31" s="137"/>
      <c r="H31" s="137"/>
      <c r="I31" s="137"/>
      <c r="J31" s="137"/>
      <c r="K31" s="138"/>
    </row>
    <row r="32" spans="1:11" ht="60" customHeight="1" thickBot="1" x14ac:dyDescent="0.25">
      <c r="A32" s="139"/>
      <c r="B32" s="137"/>
      <c r="C32" s="137"/>
      <c r="D32" s="137"/>
      <c r="E32" s="137"/>
      <c r="F32" s="137"/>
      <c r="G32" s="137"/>
      <c r="H32" s="137"/>
      <c r="I32" s="137"/>
      <c r="J32" s="137"/>
      <c r="K32" s="138"/>
    </row>
    <row r="33" spans="1:11" ht="60" customHeight="1" thickBot="1" x14ac:dyDescent="0.25">
      <c r="A33" s="139"/>
      <c r="B33" s="137"/>
      <c r="C33" s="137"/>
      <c r="D33" s="137"/>
      <c r="E33" s="137"/>
      <c r="F33" s="137"/>
      <c r="G33" s="137"/>
      <c r="H33" s="137"/>
      <c r="I33" s="137"/>
      <c r="J33" s="137"/>
      <c r="K33" s="138"/>
    </row>
    <row r="34" spans="1:11" ht="60" customHeight="1" thickBot="1" x14ac:dyDescent="0.25">
      <c r="A34" s="139"/>
      <c r="B34" s="137"/>
      <c r="C34" s="137"/>
      <c r="D34" s="137"/>
      <c r="E34" s="137"/>
      <c r="F34" s="137"/>
      <c r="G34" s="137"/>
      <c r="H34" s="137"/>
      <c r="I34" s="137"/>
      <c r="J34" s="137"/>
      <c r="K34" s="138"/>
    </row>
    <row r="35" spans="1:11" ht="50.1" customHeight="1" thickBot="1" x14ac:dyDescent="0.25">
      <c r="A35" s="136" t="s">
        <v>44</v>
      </c>
      <c r="B35" s="137"/>
      <c r="C35" s="137"/>
      <c r="D35" s="137"/>
      <c r="E35" s="137"/>
      <c r="F35" s="137"/>
      <c r="G35" s="137"/>
      <c r="H35" s="137"/>
      <c r="I35" s="137"/>
      <c r="J35" s="137"/>
      <c r="K35" s="138"/>
    </row>
    <row r="36" spans="1:11" ht="50.1" customHeight="1" thickBot="1" x14ac:dyDescent="0.25">
      <c r="A36" s="139"/>
      <c r="B36" s="137"/>
      <c r="C36" s="137"/>
      <c r="D36" s="137"/>
      <c r="E36" s="137"/>
      <c r="F36" s="137"/>
      <c r="G36" s="137"/>
      <c r="H36" s="137"/>
      <c r="I36" s="137"/>
      <c r="J36" s="137"/>
      <c r="K36" s="138"/>
    </row>
    <row r="37" spans="1:11" ht="50.1" customHeight="1" thickBot="1" x14ac:dyDescent="0.25">
      <c r="A37" s="139"/>
      <c r="B37" s="137"/>
      <c r="C37" s="137"/>
      <c r="D37" s="137"/>
      <c r="E37" s="137"/>
      <c r="F37" s="137"/>
      <c r="G37" s="137"/>
      <c r="H37" s="137"/>
      <c r="I37" s="137"/>
      <c r="J37" s="137"/>
      <c r="K37" s="138"/>
    </row>
    <row r="38" spans="1:11" ht="50.1" customHeight="1" thickBot="1" x14ac:dyDescent="0.25">
      <c r="A38" s="139"/>
      <c r="B38" s="137"/>
      <c r="C38" s="137"/>
      <c r="D38" s="137"/>
      <c r="E38" s="137"/>
      <c r="F38" s="137"/>
      <c r="G38" s="137"/>
      <c r="H38" s="137"/>
      <c r="I38" s="137"/>
      <c r="J38" s="137"/>
      <c r="K38" s="138"/>
    </row>
    <row r="39" spans="1:11" ht="39.950000000000003" customHeight="1" thickBot="1" x14ac:dyDescent="0.25">
      <c r="A39" s="136" t="s">
        <v>45</v>
      </c>
      <c r="B39" s="137"/>
      <c r="C39" s="137"/>
      <c r="D39" s="137"/>
      <c r="E39" s="137"/>
      <c r="F39" s="137"/>
      <c r="G39" s="137"/>
      <c r="H39" s="137"/>
      <c r="I39" s="137"/>
      <c r="J39" s="137"/>
      <c r="K39" s="138"/>
    </row>
    <row r="40" spans="1:11" ht="39.950000000000003" customHeight="1" thickBot="1" x14ac:dyDescent="0.25">
      <c r="A40" s="139"/>
      <c r="B40" s="137"/>
      <c r="C40" s="137"/>
      <c r="D40" s="137"/>
      <c r="E40" s="137"/>
      <c r="F40" s="137"/>
      <c r="G40" s="137"/>
      <c r="H40" s="137"/>
      <c r="I40" s="137"/>
      <c r="J40" s="137"/>
      <c r="K40" s="138"/>
    </row>
    <row r="41" spans="1:11" ht="39.950000000000003" customHeight="1" thickBot="1" x14ac:dyDescent="0.25">
      <c r="A41" s="139"/>
      <c r="B41" s="137"/>
      <c r="C41" s="137"/>
      <c r="D41" s="137"/>
      <c r="E41" s="137"/>
      <c r="F41" s="137"/>
      <c r="G41" s="137"/>
      <c r="H41" s="137"/>
      <c r="I41" s="137"/>
      <c r="J41" s="137"/>
      <c r="K41" s="138"/>
    </row>
    <row r="42" spans="1:11" ht="39.950000000000003" customHeight="1" thickBot="1" x14ac:dyDescent="0.25">
      <c r="A42" s="139"/>
      <c r="B42" s="137"/>
      <c r="C42" s="137"/>
      <c r="D42" s="137"/>
      <c r="E42" s="137"/>
      <c r="F42" s="137"/>
      <c r="G42" s="137"/>
      <c r="H42" s="137"/>
      <c r="I42" s="137"/>
      <c r="J42" s="137"/>
      <c r="K42" s="138"/>
    </row>
    <row r="43" spans="1:11" ht="75" customHeight="1" thickBot="1" x14ac:dyDescent="0.25">
      <c r="A43" s="136" t="s">
        <v>46</v>
      </c>
      <c r="B43" s="137"/>
      <c r="C43" s="137"/>
      <c r="D43" s="137"/>
      <c r="E43" s="137"/>
      <c r="F43" s="137"/>
      <c r="G43" s="137"/>
      <c r="H43" s="137"/>
      <c r="I43" s="137"/>
      <c r="J43" s="137"/>
      <c r="K43" s="138"/>
    </row>
    <row r="44" spans="1:11" ht="75" customHeight="1" thickBot="1" x14ac:dyDescent="0.25">
      <c r="A44" s="139"/>
      <c r="B44" s="137"/>
      <c r="C44" s="137"/>
      <c r="D44" s="137"/>
      <c r="E44" s="137"/>
      <c r="F44" s="137"/>
      <c r="G44" s="137"/>
      <c r="H44" s="137"/>
      <c r="I44" s="137"/>
      <c r="J44" s="137"/>
      <c r="K44" s="138"/>
    </row>
    <row r="45" spans="1:11" ht="75" customHeight="1" thickBot="1" x14ac:dyDescent="0.25">
      <c r="A45" s="139"/>
      <c r="B45" s="137"/>
      <c r="C45" s="137"/>
      <c r="D45" s="137"/>
      <c r="E45" s="137"/>
      <c r="F45" s="137"/>
      <c r="G45" s="137"/>
      <c r="H45" s="137"/>
      <c r="I45" s="137"/>
      <c r="J45" s="137"/>
      <c r="K45" s="138"/>
    </row>
    <row r="46" spans="1:11" ht="75" customHeight="1" thickBot="1" x14ac:dyDescent="0.25">
      <c r="A46" s="139"/>
      <c r="B46" s="137"/>
      <c r="C46" s="137"/>
      <c r="D46" s="137"/>
      <c r="E46" s="137"/>
      <c r="F46" s="137"/>
      <c r="G46" s="137"/>
      <c r="H46" s="137"/>
      <c r="I46" s="137"/>
      <c r="J46" s="137"/>
      <c r="K46" s="138"/>
    </row>
    <row r="47" spans="1:11" ht="80.099999999999994" customHeight="1" thickBot="1" x14ac:dyDescent="0.25">
      <c r="A47" s="136" t="s">
        <v>47</v>
      </c>
      <c r="B47" s="137"/>
      <c r="C47" s="137"/>
      <c r="D47" s="137"/>
      <c r="E47" s="137"/>
      <c r="F47" s="137"/>
      <c r="G47" s="137"/>
      <c r="H47" s="137"/>
      <c r="I47" s="137"/>
      <c r="J47" s="137"/>
      <c r="K47" s="138"/>
    </row>
    <row r="48" spans="1:11" ht="80.099999999999994" customHeight="1" thickBot="1" x14ac:dyDescent="0.25">
      <c r="A48" s="139"/>
      <c r="B48" s="137"/>
      <c r="C48" s="137"/>
      <c r="D48" s="137"/>
      <c r="E48" s="137"/>
      <c r="F48" s="137"/>
      <c r="G48" s="137"/>
      <c r="H48" s="137"/>
      <c r="I48" s="137"/>
      <c r="J48" s="137"/>
      <c r="K48" s="138"/>
    </row>
    <row r="49" spans="1:11" ht="80.099999999999994" customHeight="1" thickBot="1" x14ac:dyDescent="0.25">
      <c r="A49" s="139"/>
      <c r="B49" s="137"/>
      <c r="C49" s="137"/>
      <c r="D49" s="137"/>
      <c r="E49" s="137"/>
      <c r="F49" s="137"/>
      <c r="G49" s="137"/>
      <c r="H49" s="137"/>
      <c r="I49" s="137"/>
      <c r="J49" s="137"/>
      <c r="K49" s="138"/>
    </row>
    <row r="50" spans="1:11" ht="80.099999999999994" customHeight="1" thickBot="1" x14ac:dyDescent="0.25">
      <c r="A50" s="139"/>
      <c r="B50" s="137"/>
      <c r="C50" s="137"/>
      <c r="D50" s="137"/>
      <c r="E50" s="137"/>
      <c r="F50" s="137"/>
      <c r="G50" s="137"/>
      <c r="H50" s="137"/>
      <c r="I50" s="137"/>
      <c r="J50" s="137"/>
      <c r="K50" s="138"/>
    </row>
    <row r="51" spans="1:11" ht="50.1" customHeight="1" thickBot="1" x14ac:dyDescent="0.25">
      <c r="A51" s="136" t="s">
        <v>48</v>
      </c>
      <c r="B51" s="137"/>
      <c r="C51" s="137"/>
      <c r="D51" s="137"/>
      <c r="E51" s="137"/>
      <c r="F51" s="137"/>
      <c r="G51" s="137"/>
      <c r="H51" s="137"/>
      <c r="I51" s="137"/>
      <c r="J51" s="137"/>
      <c r="K51" s="138"/>
    </row>
    <row r="52" spans="1:11" ht="50.1" customHeight="1" thickBot="1" x14ac:dyDescent="0.25">
      <c r="A52" s="139"/>
      <c r="B52" s="137"/>
      <c r="C52" s="137"/>
      <c r="D52" s="137"/>
      <c r="E52" s="137"/>
      <c r="F52" s="137"/>
      <c r="G52" s="137"/>
      <c r="H52" s="137"/>
      <c r="I52" s="137"/>
      <c r="J52" s="137"/>
      <c r="K52" s="138"/>
    </row>
    <row r="53" spans="1:11" ht="50.1" customHeight="1" thickBot="1" x14ac:dyDescent="0.25">
      <c r="A53" s="139"/>
      <c r="B53" s="137"/>
      <c r="C53" s="137"/>
      <c r="D53" s="137"/>
      <c r="E53" s="137"/>
      <c r="F53" s="137"/>
      <c r="G53" s="137"/>
      <c r="H53" s="137"/>
      <c r="I53" s="137"/>
      <c r="J53" s="137"/>
      <c r="K53" s="138"/>
    </row>
    <row r="54" spans="1:11" ht="50.1" customHeight="1" thickBot="1" x14ac:dyDescent="0.25">
      <c r="A54" s="139"/>
      <c r="B54" s="137"/>
      <c r="C54" s="137"/>
      <c r="D54" s="137"/>
      <c r="E54" s="137"/>
      <c r="F54" s="137"/>
      <c r="G54" s="137"/>
      <c r="H54" s="137"/>
      <c r="I54" s="137"/>
      <c r="J54" s="137"/>
      <c r="K54" s="138"/>
    </row>
    <row r="55" spans="1:11" ht="50.1" customHeight="1" thickBot="1" x14ac:dyDescent="0.25">
      <c r="A55" s="136" t="s">
        <v>49</v>
      </c>
      <c r="B55" s="137"/>
      <c r="C55" s="137"/>
      <c r="D55" s="137"/>
      <c r="E55" s="137"/>
      <c r="F55" s="137"/>
      <c r="G55" s="137"/>
      <c r="H55" s="137"/>
      <c r="I55" s="137"/>
      <c r="J55" s="137"/>
      <c r="K55" s="138"/>
    </row>
    <row r="56" spans="1:11" ht="50.1" customHeight="1" thickBot="1" x14ac:dyDescent="0.25">
      <c r="A56" s="139"/>
      <c r="B56" s="137"/>
      <c r="C56" s="137"/>
      <c r="D56" s="137"/>
      <c r="E56" s="137"/>
      <c r="F56" s="137"/>
      <c r="G56" s="137"/>
      <c r="H56" s="137"/>
      <c r="I56" s="137"/>
      <c r="J56" s="137"/>
      <c r="K56" s="138"/>
    </row>
    <row r="57" spans="1:11" ht="50.1" customHeight="1" thickBot="1" x14ac:dyDescent="0.25">
      <c r="A57" s="139"/>
      <c r="B57" s="137"/>
      <c r="C57" s="137"/>
      <c r="D57" s="137"/>
      <c r="E57" s="137"/>
      <c r="F57" s="137"/>
      <c r="G57" s="137"/>
      <c r="H57" s="137"/>
      <c r="I57" s="137"/>
      <c r="J57" s="137"/>
      <c r="K57" s="138"/>
    </row>
    <row r="58" spans="1:11" ht="50.1" customHeight="1" thickBot="1" x14ac:dyDescent="0.25">
      <c r="A58" s="139"/>
      <c r="B58" s="137"/>
      <c r="C58" s="137"/>
      <c r="D58" s="137"/>
      <c r="E58" s="137"/>
      <c r="F58" s="137"/>
      <c r="G58" s="137"/>
      <c r="H58" s="137"/>
      <c r="I58" s="137"/>
      <c r="J58" s="137"/>
      <c r="K58" s="138"/>
    </row>
    <row r="59" spans="1:11" ht="54.95" customHeight="1" thickBot="1" x14ac:dyDescent="0.25">
      <c r="A59" s="136" t="s">
        <v>50</v>
      </c>
      <c r="B59" s="137"/>
      <c r="C59" s="137"/>
      <c r="D59" s="137"/>
      <c r="E59" s="137"/>
      <c r="F59" s="137"/>
      <c r="G59" s="137"/>
      <c r="H59" s="137"/>
      <c r="I59" s="137"/>
      <c r="J59" s="137"/>
      <c r="K59" s="138"/>
    </row>
    <row r="60" spans="1:11" ht="54.95" customHeight="1" thickBot="1" x14ac:dyDescent="0.25">
      <c r="A60" s="139"/>
      <c r="B60" s="137"/>
      <c r="C60" s="137"/>
      <c r="D60" s="137"/>
      <c r="E60" s="137"/>
      <c r="F60" s="137"/>
      <c r="G60" s="137"/>
      <c r="H60" s="137"/>
      <c r="I60" s="137"/>
      <c r="J60" s="137"/>
      <c r="K60" s="138"/>
    </row>
    <row r="61" spans="1:11" ht="54.95" customHeight="1" thickBot="1" x14ac:dyDescent="0.25">
      <c r="A61" s="139"/>
      <c r="B61" s="137"/>
      <c r="C61" s="137"/>
      <c r="D61" s="137"/>
      <c r="E61" s="137"/>
      <c r="F61" s="137"/>
      <c r="G61" s="137"/>
      <c r="H61" s="137"/>
      <c r="I61" s="137"/>
      <c r="J61" s="137"/>
      <c r="K61" s="138"/>
    </row>
    <row r="62" spans="1:11" ht="54.95" customHeight="1" thickBot="1" x14ac:dyDescent="0.25">
      <c r="A62" s="139"/>
      <c r="B62" s="137"/>
      <c r="C62" s="137"/>
      <c r="D62" s="137"/>
      <c r="E62" s="137"/>
      <c r="F62" s="137"/>
      <c r="G62" s="137"/>
      <c r="H62" s="137"/>
      <c r="I62" s="137"/>
      <c r="J62" s="137"/>
      <c r="K62" s="138"/>
    </row>
    <row r="63" spans="1:11" ht="30" customHeight="1" x14ac:dyDescent="0.2">
      <c r="A63" s="154" t="s">
        <v>19</v>
      </c>
      <c r="B63" s="155"/>
      <c r="C63" s="155"/>
      <c r="D63" s="155"/>
      <c r="E63" s="155"/>
      <c r="F63" s="155"/>
      <c r="G63" s="155"/>
      <c r="H63" s="155"/>
      <c r="I63" s="155"/>
      <c r="J63" s="155"/>
      <c r="K63" s="156"/>
    </row>
    <row r="64" spans="1:11" ht="30" customHeight="1" thickBot="1" x14ac:dyDescent="0.25">
      <c r="A64" s="157"/>
      <c r="B64" s="158"/>
      <c r="C64" s="158"/>
      <c r="D64" s="158"/>
      <c r="E64" s="158"/>
      <c r="F64" s="158"/>
      <c r="G64" s="158"/>
      <c r="H64" s="158"/>
      <c r="I64" s="158"/>
      <c r="J64" s="158"/>
      <c r="K64" s="159"/>
    </row>
  </sheetData>
  <mergeCells count="17">
    <mergeCell ref="A47:K50"/>
    <mergeCell ref="A51:K54"/>
    <mergeCell ref="A55:K58"/>
    <mergeCell ref="A59:K62"/>
    <mergeCell ref="A63:K64"/>
    <mergeCell ref="A43:K46"/>
    <mergeCell ref="A1:K1"/>
    <mergeCell ref="A2:K6"/>
    <mergeCell ref="A7:K10"/>
    <mergeCell ref="A11:K14"/>
    <mergeCell ref="A15:K18"/>
    <mergeCell ref="A19:K22"/>
    <mergeCell ref="A23:K26"/>
    <mergeCell ref="A27:K30"/>
    <mergeCell ref="A31:K34"/>
    <mergeCell ref="A35:K38"/>
    <mergeCell ref="A39:K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2A6E-231B-4022-B183-BA564EB8BE46}">
  <dimension ref="A1:AZ17"/>
  <sheetViews>
    <sheetView workbookViewId="0">
      <selection activeCell="C35" sqref="C35"/>
    </sheetView>
  </sheetViews>
  <sheetFormatPr defaultRowHeight="12.75" x14ac:dyDescent="0.2"/>
  <cols>
    <col min="1" max="1" width="53" bestFit="1" customWidth="1"/>
    <col min="2" max="2" width="9.5" style="57" bestFit="1" customWidth="1"/>
  </cols>
  <sheetData>
    <row r="1" spans="1:52" ht="15" thickBot="1" x14ac:dyDescent="0.25">
      <c r="A1" s="53" t="s">
        <v>0</v>
      </c>
      <c r="B1" s="54" t="s">
        <v>1</v>
      </c>
    </row>
    <row r="2" spans="1:52" ht="16.5" thickBot="1" x14ac:dyDescent="0.25">
      <c r="A2" s="87" t="s">
        <v>51</v>
      </c>
      <c r="B2" s="55">
        <v>48.98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75" customHeight="1" thickBot="1" x14ac:dyDescent="0.25">
      <c r="A3" s="87" t="s">
        <v>52</v>
      </c>
      <c r="B3" s="55">
        <v>63.32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customHeight="1" thickBot="1" x14ac:dyDescent="0.25">
      <c r="A4" s="87" t="s">
        <v>53</v>
      </c>
      <c r="B4" s="55">
        <v>111.74</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customHeight="1" thickBot="1" x14ac:dyDescent="0.25">
      <c r="A5" s="88" t="s">
        <v>54</v>
      </c>
      <c r="B5" s="56">
        <v>126.63</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75" customHeight="1" thickBot="1" x14ac:dyDescent="0.25">
      <c r="A6" s="88" t="s">
        <v>55</v>
      </c>
      <c r="B6" s="56">
        <v>58.85</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75" customHeight="1" thickBot="1" x14ac:dyDescent="0.25">
      <c r="A7" s="88" t="s">
        <v>56</v>
      </c>
      <c r="B7" s="56">
        <v>91.74</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75" customHeight="1" thickBot="1" x14ac:dyDescent="0.25">
      <c r="A8" s="87" t="s">
        <v>57</v>
      </c>
      <c r="B8" s="55">
        <v>142.22999999999999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75" customHeight="1" thickBot="1" x14ac:dyDescent="0.25">
      <c r="A9" s="87" t="s">
        <v>58</v>
      </c>
      <c r="B9" s="55">
        <v>214.1</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75" customHeight="1" thickBot="1" x14ac:dyDescent="0.25">
      <c r="A10" s="87" t="s">
        <v>59</v>
      </c>
      <c r="B10" s="55">
        <v>108.96</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75" customHeight="1" thickBot="1" x14ac:dyDescent="0.25">
      <c r="A11" s="87" t="s">
        <v>60</v>
      </c>
      <c r="B11" s="55">
        <v>136.22</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75" customHeight="1" thickBot="1" x14ac:dyDescent="0.25">
      <c r="A12" s="89" t="s">
        <v>61</v>
      </c>
      <c r="B12" s="55">
        <v>199.66</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75" customHeight="1" thickBot="1" x14ac:dyDescent="0.25">
      <c r="A13" s="87" t="s">
        <v>62</v>
      </c>
      <c r="B13" s="55">
        <v>94.9</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75" customHeight="1" thickBot="1" x14ac:dyDescent="0.25">
      <c r="A14" s="87" t="s">
        <v>63</v>
      </c>
      <c r="B14" s="55">
        <v>137.54</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75" customHeight="1" thickBot="1" x14ac:dyDescent="0.25">
      <c r="A15" s="87" t="s">
        <v>64</v>
      </c>
      <c r="B15" s="55">
        <v>114.28</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3.5" thickBot="1" x14ac:dyDescent="0.25">
      <c r="A16" s="58"/>
      <c r="B16" s="59"/>
    </row>
    <row r="17" spans="1:2" ht="21" thickBot="1" x14ac:dyDescent="0.25">
      <c r="A17" s="160" t="s">
        <v>25</v>
      </c>
      <c r="B17" s="161"/>
    </row>
  </sheetData>
  <sortState xmlns:xlrd2="http://schemas.microsoft.com/office/spreadsheetml/2017/richdata2" ref="A2:B15">
    <sortCondition ref="A2:A15"/>
  </sortState>
  <mergeCells count="1">
    <mergeCell ref="A17:B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C3CF1-D212-49CC-8519-B8278527089E}">
  <dimension ref="A1:AZ17"/>
  <sheetViews>
    <sheetView workbookViewId="0">
      <selection activeCell="H26" sqref="H26"/>
    </sheetView>
  </sheetViews>
  <sheetFormatPr defaultRowHeight="12.75" x14ac:dyDescent="0.2"/>
  <cols>
    <col min="1" max="1" width="53" bestFit="1" customWidth="1"/>
    <col min="2" max="2" width="9.5" style="57" bestFit="1" customWidth="1"/>
    <col min="4" max="4" width="97.1640625" bestFit="1" customWidth="1"/>
  </cols>
  <sheetData>
    <row r="1" spans="1:52" ht="15" thickBot="1" x14ac:dyDescent="0.25">
      <c r="A1" s="53" t="s">
        <v>0</v>
      </c>
      <c r="B1" s="54" t="s">
        <v>1</v>
      </c>
    </row>
    <row r="2" spans="1:52" ht="16.5" thickBot="1" x14ac:dyDescent="0.25">
      <c r="A2" s="87" t="s">
        <v>51</v>
      </c>
      <c r="B2" s="55">
        <v>50.21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75" customHeight="1" thickBot="1" x14ac:dyDescent="0.25">
      <c r="A3" s="87" t="s">
        <v>52</v>
      </c>
      <c r="B3" s="55">
        <v>64.91</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customHeight="1" thickBot="1" x14ac:dyDescent="0.25">
      <c r="A4" s="87" t="s">
        <v>53</v>
      </c>
      <c r="B4" s="55">
        <v>114.53</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customHeight="1" thickBot="1" x14ac:dyDescent="0.25">
      <c r="A5" s="88" t="s">
        <v>54</v>
      </c>
      <c r="B5" s="56">
        <v>129.80000000000001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75" customHeight="1" thickBot="1" x14ac:dyDescent="0.25">
      <c r="A6" s="88" t="s">
        <v>55</v>
      </c>
      <c r="B6" s="56">
        <v>60.32</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75" customHeight="1" thickBot="1" x14ac:dyDescent="0.25">
      <c r="A7" s="88" t="s">
        <v>56</v>
      </c>
      <c r="B7" s="56">
        <v>94.03</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75" customHeight="1" thickBot="1" x14ac:dyDescent="0.25">
      <c r="A8" s="87" t="s">
        <v>57</v>
      </c>
      <c r="B8" s="55">
        <v>145.79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75" customHeight="1" thickBot="1" x14ac:dyDescent="0.25">
      <c r="A9" s="87" t="s">
        <v>58</v>
      </c>
      <c r="B9" s="55">
        <v>219.45</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75" customHeight="1" thickBot="1" x14ac:dyDescent="0.25">
      <c r="A10" s="87" t="s">
        <v>59</v>
      </c>
      <c r="B10" s="55">
        <v>111.69</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75" customHeight="1" thickBot="1" x14ac:dyDescent="0.25">
      <c r="A11" s="87" t="s">
        <v>60</v>
      </c>
      <c r="B11" s="55">
        <v>139.63</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75" customHeight="1" thickBot="1" x14ac:dyDescent="0.25">
      <c r="A12" s="89" t="s">
        <v>61</v>
      </c>
      <c r="B12" s="55">
        <v>204.65</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75" customHeight="1" thickBot="1" x14ac:dyDescent="0.25">
      <c r="A13" s="87" t="s">
        <v>62</v>
      </c>
      <c r="B13" s="55">
        <v>97.27</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75" customHeight="1" thickBot="1" x14ac:dyDescent="0.25">
      <c r="A14" s="87" t="s">
        <v>63</v>
      </c>
      <c r="B14" s="55">
        <v>140.97999999999999</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75" customHeight="1" thickBot="1" x14ac:dyDescent="0.25">
      <c r="A15" s="87" t="s">
        <v>64</v>
      </c>
      <c r="B15" s="55">
        <v>117.13</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3.5" thickBot="1" x14ac:dyDescent="0.25">
      <c r="A16" s="58"/>
      <c r="B16" s="59"/>
    </row>
    <row r="17" spans="1:2" ht="21" thickBot="1" x14ac:dyDescent="0.25">
      <c r="A17" s="160" t="s">
        <v>25</v>
      </c>
      <c r="B17" s="161"/>
    </row>
  </sheetData>
  <mergeCells count="1">
    <mergeCell ref="A17:B1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566E-AF97-4E1D-B665-0B6B57C545FF}">
  <dimension ref="A1:AZ17"/>
  <sheetViews>
    <sheetView workbookViewId="0">
      <selection activeCell="N26" sqref="N26"/>
    </sheetView>
  </sheetViews>
  <sheetFormatPr defaultRowHeight="12.75" x14ac:dyDescent="0.2"/>
  <cols>
    <col min="1" max="1" width="53" bestFit="1" customWidth="1"/>
    <col min="2" max="2" width="9.5" style="57" bestFit="1" customWidth="1"/>
  </cols>
  <sheetData>
    <row r="1" spans="1:52" ht="15" thickBot="1" x14ac:dyDescent="0.25">
      <c r="A1" s="53" t="s">
        <v>0</v>
      </c>
      <c r="B1" s="54" t="s">
        <v>1</v>
      </c>
    </row>
    <row r="2" spans="1:52" ht="16.5" thickBot="1" x14ac:dyDescent="0.25">
      <c r="A2" s="87" t="s">
        <v>51</v>
      </c>
      <c r="B2" s="55">
        <v>51.46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75" customHeight="1" thickBot="1" x14ac:dyDescent="0.25">
      <c r="A3" s="87" t="s">
        <v>52</v>
      </c>
      <c r="B3" s="55">
        <v>66.540000000000006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customHeight="1" thickBot="1" x14ac:dyDescent="0.25">
      <c r="A4" s="87" t="s">
        <v>53</v>
      </c>
      <c r="B4" s="55">
        <v>117.4</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customHeight="1" thickBot="1" x14ac:dyDescent="0.25">
      <c r="A5" s="88" t="s">
        <v>54</v>
      </c>
      <c r="B5" s="56">
        <v>133.04</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75" customHeight="1" thickBot="1" x14ac:dyDescent="0.25">
      <c r="A6" s="88" t="s">
        <v>55</v>
      </c>
      <c r="B6" s="56">
        <v>61.83</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75" customHeight="1" thickBot="1" x14ac:dyDescent="0.25">
      <c r="A7" s="88" t="s">
        <v>56</v>
      </c>
      <c r="B7" s="56">
        <v>96.38</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75" customHeight="1" thickBot="1" x14ac:dyDescent="0.25">
      <c r="A8" s="87" t="s">
        <v>57</v>
      </c>
      <c r="B8" s="55">
        <v>149.44</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75" customHeight="1" thickBot="1" x14ac:dyDescent="0.25">
      <c r="A9" s="87" t="s">
        <v>58</v>
      </c>
      <c r="B9" s="55">
        <v>224.93</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75" customHeight="1" thickBot="1" x14ac:dyDescent="0.25">
      <c r="A10" s="87" t="s">
        <v>59</v>
      </c>
      <c r="B10" s="55">
        <v>114.48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75" customHeight="1" thickBot="1" x14ac:dyDescent="0.25">
      <c r="A11" s="87" t="s">
        <v>60</v>
      </c>
      <c r="B11" s="55">
        <v>143.12</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75" customHeight="1" thickBot="1" x14ac:dyDescent="0.25">
      <c r="A12" s="89" t="s">
        <v>61</v>
      </c>
      <c r="B12" s="55">
        <v>209.77</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75" customHeight="1" thickBot="1" x14ac:dyDescent="0.25">
      <c r="A13" s="87" t="s">
        <v>62</v>
      </c>
      <c r="B13" s="55">
        <v>99.7</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75" customHeight="1" thickBot="1" x14ac:dyDescent="0.25">
      <c r="A14" s="87" t="s">
        <v>63</v>
      </c>
      <c r="B14" s="55">
        <v>144.5</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75" customHeight="1" thickBot="1" x14ac:dyDescent="0.25">
      <c r="A15" s="87" t="s">
        <v>64</v>
      </c>
      <c r="B15" s="55">
        <v>120.06</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3.5" thickBot="1" x14ac:dyDescent="0.25">
      <c r="A16" s="58"/>
      <c r="B16" s="59"/>
    </row>
    <row r="17" spans="1:2" ht="21" thickBot="1" x14ac:dyDescent="0.25">
      <c r="A17" s="160" t="s">
        <v>25</v>
      </c>
      <c r="B17" s="161"/>
    </row>
  </sheetData>
  <mergeCells count="1">
    <mergeCell ref="A17:B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Price Summary</vt:lpstr>
      <vt:lpstr>Base Period</vt:lpstr>
      <vt:lpstr>Option Period (1)</vt:lpstr>
      <vt:lpstr>Option Period (2)</vt:lpstr>
      <vt:lpstr>Labor Category Description</vt:lpstr>
      <vt:lpstr>Labor Rate  - Base Period</vt:lpstr>
      <vt:lpstr>Labor Rate  - Option Period (1)</vt:lpstr>
      <vt:lpstr>Labor Rate  - Option Period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Hawkins</dc:creator>
  <cp:lastModifiedBy>Carey Jang</cp:lastModifiedBy>
  <cp:lastPrinted>2019-10-17T19:09:27Z</cp:lastPrinted>
  <dcterms:created xsi:type="dcterms:W3CDTF">2018-12-12T16:09:14Z</dcterms:created>
  <dcterms:modified xsi:type="dcterms:W3CDTF">2021-04-16T19:04:44Z</dcterms:modified>
</cp:coreProperties>
</file>