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xr:revisionPtr revIDLastSave="0" documentId="11_59E31CA3C0A5A7725CD3D019439BC9ACA6544ED3" xr6:coauthVersionLast="43" xr6:coauthVersionMax="43" xr10:uidLastSave="{00000000-0000-0000-0000-000000000000}"/>
  <bookViews>
    <workbookView xWindow="72" yWindow="4644" windowWidth="19320" windowHeight="5028" xr2:uid="{00000000-000D-0000-FFFF-FFFF00000000}"/>
  </bookViews>
  <sheets>
    <sheet name="Gas Profile" sheetId="3" r:id="rId1"/>
    <sheet name="Reference" sheetId="2" r:id="rId2"/>
    <sheet name="Gas Species" sheetId="4" r:id="rId3"/>
    <sheet name="Keyword" sheetId="5" r:id="rId4"/>
    <sheet name="Uinta Basin oilcondensate vapor" sheetId="20" r:id="rId5"/>
    <sheet name="company XREF" sheetId="25" r:id="rId6"/>
    <sheet name="Calculations" sheetId="18" r:id="rId7"/>
    <sheet name="Composites" sheetId="24" r:id="rId8"/>
    <sheet name="Uinta Basin raw gas" sheetId="19" r:id="rId9"/>
    <sheet name="Glycol Dehydrator" sheetId="22" r:id="rId10"/>
    <sheet name="Top 20 producers" sheetId="23" r:id="rId11"/>
  </sheets>
  <calcPr calcId="191028"/>
</workbook>
</file>

<file path=xl/calcChain.xml><?xml version="1.0" encoding="utf-8"?>
<calcChain xmlns="http://schemas.openxmlformats.org/spreadsheetml/2006/main">
  <c r="X24" i="24" l="1"/>
  <c r="Y24" i="24"/>
  <c r="Z24" i="24"/>
  <c r="AA24" i="24"/>
  <c r="AB24" i="24"/>
  <c r="AC24" i="24"/>
  <c r="AD24" i="24"/>
  <c r="AE24" i="24"/>
  <c r="AF24" i="24"/>
  <c r="AG24" i="24"/>
  <c r="AH24" i="24"/>
  <c r="AI24" i="24"/>
  <c r="AJ24" i="24"/>
  <c r="AK24" i="24"/>
  <c r="AL24" i="24"/>
  <c r="AM24" i="24"/>
  <c r="AN24" i="24"/>
  <c r="X25" i="24"/>
  <c r="Y25" i="24"/>
  <c r="Z25" i="24"/>
  <c r="AA25" i="24"/>
  <c r="AB25" i="24"/>
  <c r="AC25" i="24"/>
  <c r="AD25" i="24"/>
  <c r="AE25" i="24"/>
  <c r="AF25" i="24"/>
  <c r="AG25" i="24"/>
  <c r="AH25" i="24"/>
  <c r="AI25" i="24"/>
  <c r="AJ25" i="24"/>
  <c r="AK25" i="24"/>
  <c r="AL25" i="24"/>
  <c r="AM25" i="24"/>
  <c r="AN25" i="24"/>
  <c r="X26" i="24"/>
  <c r="Y26" i="24"/>
  <c r="Z26" i="24"/>
  <c r="AA26" i="24"/>
  <c r="AB26" i="24"/>
  <c r="AC26" i="24"/>
  <c r="AD26" i="24"/>
  <c r="AE26" i="24"/>
  <c r="AF26" i="24"/>
  <c r="AG26" i="24"/>
  <c r="AH26" i="24"/>
  <c r="AI26" i="24"/>
  <c r="AJ26" i="24"/>
  <c r="AK26" i="24"/>
  <c r="AL26" i="24"/>
  <c r="AM26" i="24"/>
  <c r="AN26" i="24"/>
  <c r="X27" i="24"/>
  <c r="Y27" i="24"/>
  <c r="Z27" i="24"/>
  <c r="AA27" i="24"/>
  <c r="AB27" i="24"/>
  <c r="AC27" i="24"/>
  <c r="AD27" i="24"/>
  <c r="AE27" i="24"/>
  <c r="AF27" i="24"/>
  <c r="AG27" i="24"/>
  <c r="AH27" i="24"/>
  <c r="AI27" i="24"/>
  <c r="AJ27" i="24"/>
  <c r="AK27" i="24"/>
  <c r="AL27" i="24"/>
  <c r="AM27" i="24"/>
  <c r="AN27" i="24"/>
  <c r="X28" i="24"/>
  <c r="Y28" i="24"/>
  <c r="Z28" i="24"/>
  <c r="AA28" i="24"/>
  <c r="AB28" i="24"/>
  <c r="AC28" i="24"/>
  <c r="AD28" i="24"/>
  <c r="AE28" i="24"/>
  <c r="AF28" i="24"/>
  <c r="AG28" i="24"/>
  <c r="AH28" i="24"/>
  <c r="AI28" i="24"/>
  <c r="AJ28" i="24"/>
  <c r="AK28" i="24"/>
  <c r="AL28" i="24"/>
  <c r="AM28" i="24"/>
  <c r="AN28" i="24"/>
  <c r="X29" i="24"/>
  <c r="Y29" i="24"/>
  <c r="Z29" i="24"/>
  <c r="AA29" i="24"/>
  <c r="AB29" i="24"/>
  <c r="AC29" i="24"/>
  <c r="AD29" i="24"/>
  <c r="AE29" i="24"/>
  <c r="AF29" i="24"/>
  <c r="AG29" i="24"/>
  <c r="AH29" i="24"/>
  <c r="AI29" i="24"/>
  <c r="AJ29" i="24"/>
  <c r="AK29" i="24"/>
  <c r="AL29" i="24"/>
  <c r="AM29" i="24"/>
  <c r="AN29" i="24"/>
  <c r="X30" i="24"/>
  <c r="Y30" i="24"/>
  <c r="Z30" i="24"/>
  <c r="AA30" i="24"/>
  <c r="AB30" i="24"/>
  <c r="AC30" i="24"/>
  <c r="AD30" i="24"/>
  <c r="AE30" i="24"/>
  <c r="AF30" i="24"/>
  <c r="AG30" i="24"/>
  <c r="AH30" i="24"/>
  <c r="AI30" i="24"/>
  <c r="AJ30" i="24"/>
  <c r="AK30" i="24"/>
  <c r="AL30" i="24"/>
  <c r="AM30" i="24"/>
  <c r="AN30" i="24"/>
  <c r="X31" i="24"/>
  <c r="Y31" i="24"/>
  <c r="Z31" i="24"/>
  <c r="AA31" i="24"/>
  <c r="AB31" i="24"/>
  <c r="AC31" i="24"/>
  <c r="AD31" i="24"/>
  <c r="AE31" i="24"/>
  <c r="AF31" i="24"/>
  <c r="AG31" i="24"/>
  <c r="AH31" i="24"/>
  <c r="AI31" i="24"/>
  <c r="AJ31" i="24"/>
  <c r="AK31" i="24"/>
  <c r="AL31" i="24"/>
  <c r="AM31" i="24"/>
  <c r="AN31" i="24"/>
  <c r="X32" i="24"/>
  <c r="Y32" i="24"/>
  <c r="Z32" i="24"/>
  <c r="AA32" i="24"/>
  <c r="AB32" i="24"/>
  <c r="AC32" i="24"/>
  <c r="AD32" i="24"/>
  <c r="AE32" i="24"/>
  <c r="AF32" i="24"/>
  <c r="AG32" i="24"/>
  <c r="AH32" i="24"/>
  <c r="AI32" i="24"/>
  <c r="AJ32" i="24"/>
  <c r="AK32" i="24"/>
  <c r="AL32" i="24"/>
  <c r="AM32" i="24"/>
  <c r="AN32" i="24"/>
  <c r="X33" i="24"/>
  <c r="Y33" i="24"/>
  <c r="Z33" i="24"/>
  <c r="AA33" i="24"/>
  <c r="AB33" i="24"/>
  <c r="AC33" i="24"/>
  <c r="AD33" i="24"/>
  <c r="AE33" i="24"/>
  <c r="AF33" i="24"/>
  <c r="AG33" i="24"/>
  <c r="AH33" i="24"/>
  <c r="AI33" i="24"/>
  <c r="AJ33" i="24"/>
  <c r="AK33" i="24"/>
  <c r="AL33" i="24"/>
  <c r="AM33" i="24"/>
  <c r="AN33" i="24"/>
  <c r="X34" i="24"/>
  <c r="Y34" i="24"/>
  <c r="Z34" i="24"/>
  <c r="AA34" i="24"/>
  <c r="AB34" i="24"/>
  <c r="AC34" i="24"/>
  <c r="AD34" i="24"/>
  <c r="AE34" i="24"/>
  <c r="AF34" i="24"/>
  <c r="AG34" i="24"/>
  <c r="AH34" i="24"/>
  <c r="AI34" i="24"/>
  <c r="AJ34" i="24"/>
  <c r="AK34" i="24"/>
  <c r="AL34" i="24"/>
  <c r="AM34" i="24"/>
  <c r="AN34" i="24"/>
  <c r="X4" i="24"/>
  <c r="Y4" i="24"/>
  <c r="Z4" i="24"/>
  <c r="AA4" i="24"/>
  <c r="AB4" i="24"/>
  <c r="AC4" i="24"/>
  <c r="AD4" i="24"/>
  <c r="AE4" i="24"/>
  <c r="AF4" i="24"/>
  <c r="AG4" i="24"/>
  <c r="AH4" i="24"/>
  <c r="AI4" i="24"/>
  <c r="AJ4" i="24"/>
  <c r="AK4" i="24"/>
  <c r="AL4" i="24"/>
  <c r="AM4" i="24"/>
  <c r="AN4" i="24"/>
  <c r="X5" i="24"/>
  <c r="Y5" i="24"/>
  <c r="Z5" i="24"/>
  <c r="AA5" i="24"/>
  <c r="AB5" i="24"/>
  <c r="AC5" i="24"/>
  <c r="AD5" i="24"/>
  <c r="AE5" i="24"/>
  <c r="AF5" i="24"/>
  <c r="AG5" i="24"/>
  <c r="AH5" i="24"/>
  <c r="AI5" i="24"/>
  <c r="AJ5" i="24"/>
  <c r="AK5" i="24"/>
  <c r="AL5" i="24"/>
  <c r="AM5" i="24"/>
  <c r="AN5" i="24"/>
  <c r="X6" i="24"/>
  <c r="Y6" i="24"/>
  <c r="Z6" i="24"/>
  <c r="AA6" i="24"/>
  <c r="AB6" i="24"/>
  <c r="AC6" i="24"/>
  <c r="AD6" i="24"/>
  <c r="AE6" i="24"/>
  <c r="AF6" i="24"/>
  <c r="AG6" i="24"/>
  <c r="AH6" i="24"/>
  <c r="AI6" i="24"/>
  <c r="AJ6" i="24"/>
  <c r="AK6" i="24"/>
  <c r="AL6" i="24"/>
  <c r="AM6" i="24"/>
  <c r="AN6" i="24"/>
  <c r="X7" i="24"/>
  <c r="Y7" i="24"/>
  <c r="Z7" i="24"/>
  <c r="AA7" i="24"/>
  <c r="AB7" i="24"/>
  <c r="AC7" i="24"/>
  <c r="AD7" i="24"/>
  <c r="AE7" i="24"/>
  <c r="AF7" i="24"/>
  <c r="AG7" i="24"/>
  <c r="AH7" i="24"/>
  <c r="AI7" i="24"/>
  <c r="AJ7" i="24"/>
  <c r="AK7" i="24"/>
  <c r="AL7" i="24"/>
  <c r="AM7" i="24"/>
  <c r="AN7" i="24"/>
  <c r="X8" i="24"/>
  <c r="Y8" i="24"/>
  <c r="Z8" i="24"/>
  <c r="AA8" i="24"/>
  <c r="AB8" i="24"/>
  <c r="AC8" i="24"/>
  <c r="AD8" i="24"/>
  <c r="AE8" i="24"/>
  <c r="AF8" i="24"/>
  <c r="AG8" i="24"/>
  <c r="AH8" i="24"/>
  <c r="AI8" i="24"/>
  <c r="AJ8" i="24"/>
  <c r="AK8" i="24"/>
  <c r="AL8" i="24"/>
  <c r="AM8" i="24"/>
  <c r="AN8" i="24"/>
  <c r="X9" i="24"/>
  <c r="Y9" i="24"/>
  <c r="Z9" i="24"/>
  <c r="AA9" i="24"/>
  <c r="AB9" i="24"/>
  <c r="AC9" i="24"/>
  <c r="AD9" i="24"/>
  <c r="AE9" i="24"/>
  <c r="AF9" i="24"/>
  <c r="AG9" i="24"/>
  <c r="AH9" i="24"/>
  <c r="AI9" i="24"/>
  <c r="AJ9" i="24"/>
  <c r="AK9" i="24"/>
  <c r="AL9" i="24"/>
  <c r="AM9" i="24"/>
  <c r="AN9" i="24"/>
  <c r="X10" i="24"/>
  <c r="Y10" i="24"/>
  <c r="Z10" i="24"/>
  <c r="AA10" i="24"/>
  <c r="AB10" i="24"/>
  <c r="AC10" i="24"/>
  <c r="AD10" i="24"/>
  <c r="AE10" i="24"/>
  <c r="AF10" i="24"/>
  <c r="AG10" i="24"/>
  <c r="AH10" i="24"/>
  <c r="AI10" i="24"/>
  <c r="AJ10" i="24"/>
  <c r="AK10" i="24"/>
  <c r="AL10" i="24"/>
  <c r="AM10" i="24"/>
  <c r="AN10" i="24"/>
  <c r="X11" i="24"/>
  <c r="Y11" i="24"/>
  <c r="Z11" i="24"/>
  <c r="AA11" i="24"/>
  <c r="AB11" i="24"/>
  <c r="AC11" i="24"/>
  <c r="AD11" i="24"/>
  <c r="AE11" i="24"/>
  <c r="AF11" i="24"/>
  <c r="AG11" i="24"/>
  <c r="AH11" i="24"/>
  <c r="AI11" i="24"/>
  <c r="AJ11" i="24"/>
  <c r="AK11" i="24"/>
  <c r="AL11" i="24"/>
  <c r="AM11" i="24"/>
  <c r="AN11" i="24"/>
  <c r="X12" i="24"/>
  <c r="Y12" i="24"/>
  <c r="Z12" i="24"/>
  <c r="AA12" i="24"/>
  <c r="AB12" i="24"/>
  <c r="AC12" i="24"/>
  <c r="AD12" i="24"/>
  <c r="AE12" i="24"/>
  <c r="AF12" i="24"/>
  <c r="AG12" i="24"/>
  <c r="AH12" i="24"/>
  <c r="AI12" i="24"/>
  <c r="AJ12" i="24"/>
  <c r="AK12" i="24"/>
  <c r="AL12" i="24"/>
  <c r="AM12" i="24"/>
  <c r="AN12" i="24"/>
  <c r="X13" i="24"/>
  <c r="Y13" i="24"/>
  <c r="Z13" i="24"/>
  <c r="AA13" i="24"/>
  <c r="AB13" i="24"/>
  <c r="AC13" i="24"/>
  <c r="AD13" i="24"/>
  <c r="AE13" i="24"/>
  <c r="AF13" i="24"/>
  <c r="AG13" i="24"/>
  <c r="AH13" i="24"/>
  <c r="AI13" i="24"/>
  <c r="AJ13" i="24"/>
  <c r="AK13" i="24"/>
  <c r="AL13" i="24"/>
  <c r="AM13" i="24"/>
  <c r="AN13" i="24"/>
  <c r="X14" i="24"/>
  <c r="Y14" i="24"/>
  <c r="Z14" i="24"/>
  <c r="AA14" i="24"/>
  <c r="AB14" i="24"/>
  <c r="AC14" i="24"/>
  <c r="AD14" i="24"/>
  <c r="AE14" i="24"/>
  <c r="AF14" i="24"/>
  <c r="AG14" i="24"/>
  <c r="AH14" i="24"/>
  <c r="AI14" i="24"/>
  <c r="AJ14" i="24"/>
  <c r="AK14" i="24"/>
  <c r="AL14" i="24"/>
  <c r="AM14" i="24"/>
  <c r="AN14" i="24"/>
  <c r="X15" i="24"/>
  <c r="Y15" i="24"/>
  <c r="Z15" i="24"/>
  <c r="AA15" i="24"/>
  <c r="AB15" i="24"/>
  <c r="AC15" i="24"/>
  <c r="AD15" i="24"/>
  <c r="AE15" i="24"/>
  <c r="AF15" i="24"/>
  <c r="AG15" i="24"/>
  <c r="AH15" i="24"/>
  <c r="AI15" i="24"/>
  <c r="AJ15" i="24"/>
  <c r="AK15" i="24"/>
  <c r="AL15" i="24"/>
  <c r="AM15" i="24"/>
  <c r="AN15" i="24"/>
  <c r="X16" i="24"/>
  <c r="Y16" i="24"/>
  <c r="Z16" i="24"/>
  <c r="AA16" i="24"/>
  <c r="AB16" i="24"/>
  <c r="AC16" i="24"/>
  <c r="AD16" i="24"/>
  <c r="AE16" i="24"/>
  <c r="AF16" i="24"/>
  <c r="AG16" i="24"/>
  <c r="AH16" i="24"/>
  <c r="AI16" i="24"/>
  <c r="AJ16" i="24"/>
  <c r="AK16" i="24"/>
  <c r="AL16" i="24"/>
  <c r="AM16" i="24"/>
  <c r="AN16" i="24"/>
  <c r="X17" i="24"/>
  <c r="Y17" i="24"/>
  <c r="Z17" i="24"/>
  <c r="AA17" i="24"/>
  <c r="AB17" i="24"/>
  <c r="AC17" i="24"/>
  <c r="AD17" i="24"/>
  <c r="AE17" i="24"/>
  <c r="AF17" i="24"/>
  <c r="AG17" i="24"/>
  <c r="AH17" i="24"/>
  <c r="AI17" i="24"/>
  <c r="AJ17" i="24"/>
  <c r="AK17" i="24"/>
  <c r="AL17" i="24"/>
  <c r="AM17" i="24"/>
  <c r="AN17" i="24"/>
  <c r="X18" i="24"/>
  <c r="Y18" i="24"/>
  <c r="Z18" i="24"/>
  <c r="AA18" i="24"/>
  <c r="AB18" i="24"/>
  <c r="AC18" i="24"/>
  <c r="AD18" i="24"/>
  <c r="AE18" i="24"/>
  <c r="AF18" i="24"/>
  <c r="AG18" i="24"/>
  <c r="AH18" i="24"/>
  <c r="AI18" i="24"/>
  <c r="AJ18" i="24"/>
  <c r="AK18" i="24"/>
  <c r="AL18" i="24"/>
  <c r="AM18" i="24"/>
  <c r="AN18" i="24"/>
  <c r="W34" i="24"/>
  <c r="W33" i="24"/>
  <c r="W32" i="24"/>
  <c r="W31" i="24"/>
  <c r="W30" i="24"/>
  <c r="W29" i="24"/>
  <c r="W28" i="24"/>
  <c r="W27" i="24"/>
  <c r="W26" i="24"/>
  <c r="W25" i="24"/>
  <c r="W24" i="24"/>
  <c r="W18" i="24"/>
  <c r="W17" i="24"/>
  <c r="W16" i="24"/>
  <c r="W15" i="24"/>
  <c r="W14" i="24"/>
  <c r="W13" i="24"/>
  <c r="W12" i="24"/>
  <c r="W11" i="24"/>
  <c r="W10" i="24"/>
  <c r="W9" i="24"/>
  <c r="W8" i="24"/>
  <c r="W7" i="24"/>
  <c r="W6" i="24"/>
  <c r="W5" i="24"/>
  <c r="W4" i="24"/>
  <c r="X40" i="24"/>
  <c r="Y40" i="24"/>
  <c r="Z40" i="24"/>
  <c r="AA40" i="24"/>
  <c r="AB40" i="24"/>
  <c r="AC40" i="24"/>
  <c r="AD40" i="24"/>
  <c r="AE40" i="24"/>
  <c r="AF40" i="24"/>
  <c r="AG40" i="24"/>
  <c r="AH40" i="24"/>
  <c r="AI40" i="24"/>
  <c r="AJ40" i="24"/>
  <c r="AK40" i="24"/>
  <c r="AL40" i="24"/>
  <c r="AM40" i="24"/>
  <c r="AN40" i="24"/>
  <c r="X41" i="24"/>
  <c r="Y41" i="24"/>
  <c r="Z41" i="24"/>
  <c r="AA41" i="24"/>
  <c r="AB41" i="24"/>
  <c r="AC41" i="24"/>
  <c r="AD41" i="24"/>
  <c r="AE41" i="24"/>
  <c r="AF41" i="24"/>
  <c r="AG41" i="24"/>
  <c r="AH41" i="24"/>
  <c r="AI41" i="24"/>
  <c r="AJ41" i="24"/>
  <c r="AK41" i="24"/>
  <c r="AL41" i="24"/>
  <c r="AM41" i="24"/>
  <c r="AN41" i="24"/>
  <c r="X42" i="24"/>
  <c r="Y42" i="24"/>
  <c r="Z42" i="24"/>
  <c r="AA42" i="24"/>
  <c r="AB42" i="24"/>
  <c r="AC42" i="24"/>
  <c r="AD42" i="24"/>
  <c r="AE42" i="24"/>
  <c r="AF42" i="24"/>
  <c r="AG42" i="24"/>
  <c r="AH42" i="24"/>
  <c r="AI42" i="24"/>
  <c r="AJ42" i="24"/>
  <c r="AK42" i="24"/>
  <c r="AL42" i="24"/>
  <c r="AM42" i="24"/>
  <c r="AN42" i="24"/>
  <c r="W42" i="24"/>
  <c r="W41" i="24"/>
  <c r="W40" i="24"/>
  <c r="X47" i="24"/>
  <c r="Y47" i="24"/>
  <c r="Z47" i="24"/>
  <c r="AA47" i="24"/>
  <c r="AB47" i="24"/>
  <c r="AC47" i="24"/>
  <c r="AD47" i="24"/>
  <c r="AE47" i="24"/>
  <c r="AF47" i="24"/>
  <c r="AG47" i="24"/>
  <c r="AH47" i="24"/>
  <c r="AI47" i="24"/>
  <c r="AJ47" i="24"/>
  <c r="AK47" i="24"/>
  <c r="AL47" i="24"/>
  <c r="AM47" i="24"/>
  <c r="AN47" i="24"/>
  <c r="X48" i="24"/>
  <c r="Y48" i="24"/>
  <c r="Z48" i="24"/>
  <c r="AA48" i="24"/>
  <c r="AB48" i="24"/>
  <c r="AC48" i="24"/>
  <c r="AD48" i="24"/>
  <c r="AE48" i="24"/>
  <c r="AF48" i="24"/>
  <c r="AG48" i="24"/>
  <c r="AH48" i="24"/>
  <c r="AI48" i="24"/>
  <c r="AJ48" i="24"/>
  <c r="AK48" i="24"/>
  <c r="AL48" i="24"/>
  <c r="AM48" i="24"/>
  <c r="AN48" i="24"/>
  <c r="X49" i="24"/>
  <c r="Y49" i="24"/>
  <c r="Z49" i="24"/>
  <c r="AA49" i="24"/>
  <c r="AB49" i="24"/>
  <c r="AC49" i="24"/>
  <c r="AD49" i="24"/>
  <c r="AE49" i="24"/>
  <c r="AF49" i="24"/>
  <c r="AG49" i="24"/>
  <c r="AH49" i="24"/>
  <c r="AI49" i="24"/>
  <c r="AJ49" i="24"/>
  <c r="AK49" i="24"/>
  <c r="AL49" i="24"/>
  <c r="AM49" i="24"/>
  <c r="AN49" i="24"/>
  <c r="X50" i="24"/>
  <c r="Y50" i="24"/>
  <c r="Z50" i="24"/>
  <c r="AA50" i="24"/>
  <c r="AB50" i="24"/>
  <c r="AC50" i="24"/>
  <c r="AD50" i="24"/>
  <c r="AE50" i="24"/>
  <c r="AF50" i="24"/>
  <c r="AG50" i="24"/>
  <c r="AH50" i="24"/>
  <c r="AI50" i="24"/>
  <c r="AJ50" i="24"/>
  <c r="AK50" i="24"/>
  <c r="AL50" i="24"/>
  <c r="AM50" i="24"/>
  <c r="AN50" i="24"/>
  <c r="X51" i="24"/>
  <c r="Y51" i="24"/>
  <c r="Z51" i="24"/>
  <c r="AA51" i="24"/>
  <c r="AB51" i="24"/>
  <c r="AC51" i="24"/>
  <c r="AD51" i="24"/>
  <c r="AE51" i="24"/>
  <c r="AF51" i="24"/>
  <c r="AG51" i="24"/>
  <c r="AH51" i="24"/>
  <c r="AI51" i="24"/>
  <c r="AJ51" i="24"/>
  <c r="AK51" i="24"/>
  <c r="AL51" i="24"/>
  <c r="AM51" i="24"/>
  <c r="AN51" i="24"/>
  <c r="X52" i="24"/>
  <c r="Y52" i="24"/>
  <c r="Z52" i="24"/>
  <c r="AA52" i="24"/>
  <c r="AB52" i="24"/>
  <c r="AC52" i="24"/>
  <c r="AD52" i="24"/>
  <c r="AE52" i="24"/>
  <c r="AF52" i="24"/>
  <c r="AG52" i="24"/>
  <c r="AH52" i="24"/>
  <c r="AI52" i="24"/>
  <c r="AJ52" i="24"/>
  <c r="AK52" i="24"/>
  <c r="AL52" i="24"/>
  <c r="AM52" i="24"/>
  <c r="AN52" i="24"/>
  <c r="X53" i="24"/>
  <c r="Y53" i="24"/>
  <c r="Z53" i="24"/>
  <c r="AA53" i="24"/>
  <c r="AB53" i="24"/>
  <c r="AC53" i="24"/>
  <c r="AD53" i="24"/>
  <c r="AE53" i="24"/>
  <c r="AF53" i="24"/>
  <c r="AG53" i="24"/>
  <c r="AH53" i="24"/>
  <c r="AI53" i="24"/>
  <c r="AJ53" i="24"/>
  <c r="AK53" i="24"/>
  <c r="AL53" i="24"/>
  <c r="AM53" i="24"/>
  <c r="AN53" i="24"/>
  <c r="X54" i="24"/>
  <c r="Y54" i="24"/>
  <c r="Z54" i="24"/>
  <c r="AA54" i="24"/>
  <c r="AB54" i="24"/>
  <c r="AC54" i="24"/>
  <c r="AD54" i="24"/>
  <c r="AE54" i="24"/>
  <c r="AF54" i="24"/>
  <c r="AG54" i="24"/>
  <c r="AH54" i="24"/>
  <c r="AI54" i="24"/>
  <c r="AJ54" i="24"/>
  <c r="AK54" i="24"/>
  <c r="AL54" i="24"/>
  <c r="AM54" i="24"/>
  <c r="AN54" i="24"/>
  <c r="W54" i="24"/>
  <c r="W53" i="24"/>
  <c r="W52" i="24"/>
  <c r="W51" i="24"/>
  <c r="W50" i="24"/>
  <c r="W49" i="24"/>
  <c r="W48" i="24"/>
  <c r="W47" i="24"/>
  <c r="AH43" i="24"/>
  <c r="AN43" i="24"/>
  <c r="AF43" i="24"/>
  <c r="X43" i="24"/>
  <c r="W43" i="24"/>
  <c r="AI43" i="24"/>
  <c r="AI19" i="24"/>
  <c r="AA19" i="24"/>
  <c r="AM35" i="24"/>
  <c r="AE35" i="24"/>
  <c r="AH19" i="24"/>
  <c r="Z19" i="24"/>
  <c r="AL35" i="24"/>
  <c r="AD35" i="24"/>
  <c r="AG19" i="24"/>
  <c r="Y19" i="24"/>
  <c r="AJ35" i="24"/>
  <c r="AB35" i="24"/>
  <c r="AK35" i="24"/>
  <c r="AC35" i="24"/>
  <c r="AN19" i="24"/>
  <c r="AM19" i="24"/>
  <c r="AE19" i="24"/>
  <c r="X19" i="24"/>
  <c r="Z43" i="24"/>
  <c r="W19" i="24"/>
  <c r="W35" i="24"/>
  <c r="AK19" i="24"/>
  <c r="AC19" i="24"/>
  <c r="AL19" i="24"/>
  <c r="AD19" i="24"/>
  <c r="Z35" i="24"/>
  <c r="AI35" i="24"/>
  <c r="AA35" i="24"/>
  <c r="AG35" i="24"/>
  <c r="Y35" i="24"/>
  <c r="AA43" i="24"/>
  <c r="AF19" i="24"/>
  <c r="AG43" i="24"/>
  <c r="AJ19" i="24"/>
  <c r="AB19" i="24"/>
  <c r="AH35" i="24"/>
  <c r="AN35" i="24"/>
  <c r="AF35" i="24"/>
  <c r="X35" i="24"/>
  <c r="AM43" i="24"/>
  <c r="AN55" i="24"/>
  <c r="AD43" i="24"/>
  <c r="Y55" i="24"/>
  <c r="AM55" i="24"/>
  <c r="AK43" i="24"/>
  <c r="AL55" i="24"/>
  <c r="AK55" i="24"/>
  <c r="AC55" i="24"/>
  <c r="AE43" i="24"/>
  <c r="Z55" i="24"/>
  <c r="X55" i="24"/>
  <c r="AL43" i="24"/>
  <c r="W55" i="24"/>
  <c r="AC43" i="24"/>
  <c r="AB43" i="24"/>
  <c r="AJ55" i="24"/>
  <c r="AB55" i="24"/>
  <c r="AH55" i="24"/>
  <c r="AF55" i="24"/>
  <c r="AG55" i="24"/>
  <c r="AE55" i="24"/>
  <c r="AD55" i="24"/>
  <c r="AJ43" i="24"/>
  <c r="AI55" i="24"/>
  <c r="AA55" i="24"/>
  <c r="Y43" i="24"/>
  <c r="D36" i="22"/>
  <c r="E36" i="22"/>
  <c r="F36" i="22"/>
  <c r="G36" i="22"/>
  <c r="H36" i="22"/>
  <c r="I36" i="22"/>
  <c r="J36" i="22"/>
  <c r="C36" i="22"/>
  <c r="AO43" i="24"/>
  <c r="AO35" i="24"/>
  <c r="AO19" i="24"/>
  <c r="AO55" i="24"/>
  <c r="J35" i="22"/>
  <c r="I35" i="22"/>
  <c r="H35" i="22"/>
  <c r="G35" i="22"/>
  <c r="F35" i="22"/>
  <c r="E35" i="22"/>
  <c r="D35" i="22"/>
  <c r="C35" i="22"/>
  <c r="J34" i="22"/>
  <c r="I34" i="22"/>
  <c r="H34" i="22"/>
  <c r="G34" i="22"/>
  <c r="F34" i="22"/>
  <c r="E34" i="22"/>
  <c r="D34" i="22"/>
  <c r="C34" i="22"/>
  <c r="V27" i="18"/>
  <c r="W27" i="18"/>
  <c r="X27" i="18"/>
  <c r="Y27" i="18"/>
  <c r="Z27" i="18"/>
  <c r="AA27" i="18"/>
  <c r="AB27" i="18"/>
  <c r="AC27" i="18"/>
  <c r="AD27" i="18"/>
  <c r="AE27" i="18"/>
  <c r="AF27" i="18"/>
  <c r="AG27" i="18"/>
  <c r="AH27" i="18"/>
  <c r="AI27" i="18"/>
  <c r="AJ27" i="18"/>
  <c r="AK27" i="18"/>
  <c r="AL27" i="18"/>
  <c r="AM27" i="18"/>
  <c r="V28" i="18"/>
  <c r="W28" i="18"/>
  <c r="X28" i="18"/>
  <c r="Y28" i="18"/>
  <c r="Z28" i="18"/>
  <c r="AA28" i="18"/>
  <c r="AB28" i="18"/>
  <c r="AC28" i="18"/>
  <c r="AD28" i="18"/>
  <c r="AE28" i="18"/>
  <c r="AF28" i="18"/>
  <c r="AG28" i="18"/>
  <c r="AH28" i="18"/>
  <c r="AI28" i="18"/>
  <c r="AJ28" i="18"/>
  <c r="AK28" i="18"/>
  <c r="AL28" i="18"/>
  <c r="AM28" i="18"/>
  <c r="V29" i="18"/>
  <c r="W29" i="18"/>
  <c r="X29" i="18"/>
  <c r="Y29" i="18"/>
  <c r="Z29" i="18"/>
  <c r="AA29" i="18"/>
  <c r="AB29" i="18"/>
  <c r="AC29" i="18"/>
  <c r="AD29" i="18"/>
  <c r="AE29" i="18"/>
  <c r="AF29" i="18"/>
  <c r="AG29" i="18"/>
  <c r="AH29" i="18"/>
  <c r="AI29" i="18"/>
  <c r="AJ29" i="18"/>
  <c r="AK29" i="18"/>
  <c r="AL29" i="18"/>
  <c r="AM29" i="18"/>
  <c r="V30" i="18"/>
  <c r="W30" i="18"/>
  <c r="X30" i="18"/>
  <c r="Y30" i="18"/>
  <c r="Z30" i="18"/>
  <c r="AA30" i="18"/>
  <c r="AB30" i="18"/>
  <c r="AC30" i="18"/>
  <c r="AD30" i="18"/>
  <c r="AE30" i="18"/>
  <c r="AF30" i="18"/>
  <c r="AG30" i="18"/>
  <c r="AH30" i="18"/>
  <c r="AI30" i="18"/>
  <c r="AJ30" i="18"/>
  <c r="AK30" i="18"/>
  <c r="AL30" i="18"/>
  <c r="AM30" i="18"/>
  <c r="V31" i="18"/>
  <c r="W31" i="18"/>
  <c r="X31" i="18"/>
  <c r="Y31" i="18"/>
  <c r="Z31" i="18"/>
  <c r="AA31" i="18"/>
  <c r="AB31" i="18"/>
  <c r="AC31" i="18"/>
  <c r="AD31" i="18"/>
  <c r="AE31" i="18"/>
  <c r="AF31" i="18"/>
  <c r="AG31" i="18"/>
  <c r="AH31" i="18"/>
  <c r="AI31" i="18"/>
  <c r="AJ31" i="18"/>
  <c r="AK31" i="18"/>
  <c r="AL31" i="18"/>
  <c r="AM31" i="18"/>
  <c r="V32" i="18"/>
  <c r="W32" i="18"/>
  <c r="X32" i="18"/>
  <c r="Y32" i="18"/>
  <c r="Z32" i="18"/>
  <c r="AA32" i="18"/>
  <c r="AB32" i="18"/>
  <c r="AC32" i="18"/>
  <c r="AD32" i="18"/>
  <c r="AE32" i="18"/>
  <c r="AF32" i="18"/>
  <c r="AG32" i="18"/>
  <c r="AH32" i="18"/>
  <c r="AI32" i="18"/>
  <c r="AJ32" i="18"/>
  <c r="AK32" i="18"/>
  <c r="AL32" i="18"/>
  <c r="AM32" i="18"/>
  <c r="V33" i="18"/>
  <c r="W33" i="18"/>
  <c r="X33" i="18"/>
  <c r="Y33" i="18"/>
  <c r="Z33" i="18"/>
  <c r="AA33" i="18"/>
  <c r="AB33" i="18"/>
  <c r="AC33" i="18"/>
  <c r="AD33" i="18"/>
  <c r="AE33" i="18"/>
  <c r="AF33" i="18"/>
  <c r="AG33" i="18"/>
  <c r="AH33" i="18"/>
  <c r="AI33" i="18"/>
  <c r="AJ33" i="18"/>
  <c r="AK33" i="18"/>
  <c r="AL33" i="18"/>
  <c r="AM33" i="18"/>
  <c r="V34" i="18"/>
  <c r="W34" i="18"/>
  <c r="X34" i="18"/>
  <c r="Y34" i="18"/>
  <c r="Z34" i="18"/>
  <c r="AA34" i="18"/>
  <c r="AB34" i="18"/>
  <c r="AC34" i="18"/>
  <c r="AD34" i="18"/>
  <c r="AE34" i="18"/>
  <c r="AF34" i="18"/>
  <c r="AG34" i="18"/>
  <c r="AH34" i="18"/>
  <c r="AI34" i="18"/>
  <c r="AJ34" i="18"/>
  <c r="AK34" i="18"/>
  <c r="AL34" i="18"/>
  <c r="AM34" i="18"/>
  <c r="V35" i="18"/>
  <c r="W35" i="18"/>
  <c r="X35" i="18"/>
  <c r="Y35" i="18"/>
  <c r="Z35" i="18"/>
  <c r="AA35" i="18"/>
  <c r="AB35" i="18"/>
  <c r="AC35" i="18"/>
  <c r="AD35" i="18"/>
  <c r="AE35" i="18"/>
  <c r="AF35" i="18"/>
  <c r="AG35" i="18"/>
  <c r="AH35" i="18"/>
  <c r="AI35" i="18"/>
  <c r="AJ35" i="18"/>
  <c r="AK35" i="18"/>
  <c r="AL35" i="18"/>
  <c r="AM35" i="18"/>
  <c r="V36" i="18"/>
  <c r="W36" i="18"/>
  <c r="X36" i="18"/>
  <c r="Y36" i="18"/>
  <c r="Z36" i="18"/>
  <c r="AA36" i="18"/>
  <c r="AB36" i="18"/>
  <c r="AC36" i="18"/>
  <c r="AD36" i="18"/>
  <c r="AE36" i="18"/>
  <c r="AF36" i="18"/>
  <c r="AG36" i="18"/>
  <c r="AH36" i="18"/>
  <c r="AI36" i="18"/>
  <c r="AJ36" i="18"/>
  <c r="AK36" i="18"/>
  <c r="AL36" i="18"/>
  <c r="AM36" i="18"/>
  <c r="V37" i="18"/>
  <c r="W37" i="18"/>
  <c r="X37" i="18"/>
  <c r="Y37" i="18"/>
  <c r="Z37" i="18"/>
  <c r="AA37" i="18"/>
  <c r="AB37" i="18"/>
  <c r="AC37" i="18"/>
  <c r="AD37" i="18"/>
  <c r="AE37" i="18"/>
  <c r="AF37" i="18"/>
  <c r="AG37" i="18"/>
  <c r="AH37" i="18"/>
  <c r="AI37" i="18"/>
  <c r="AJ37" i="18"/>
  <c r="AK37" i="18"/>
  <c r="AL37" i="18"/>
  <c r="AM37" i="18"/>
  <c r="V38" i="18"/>
  <c r="W38" i="18"/>
  <c r="X38" i="18"/>
  <c r="Y38" i="18"/>
  <c r="Z38" i="18"/>
  <c r="AA38" i="18"/>
  <c r="AB38" i="18"/>
  <c r="AC38" i="18"/>
  <c r="AD38" i="18"/>
  <c r="AE38" i="18"/>
  <c r="AF38" i="18"/>
  <c r="AG38" i="18"/>
  <c r="AH38" i="18"/>
  <c r="AI38" i="18"/>
  <c r="AJ38" i="18"/>
  <c r="AK38" i="18"/>
  <c r="AL38" i="18"/>
  <c r="AM38" i="18"/>
  <c r="V39" i="18"/>
  <c r="W39" i="18"/>
  <c r="X39" i="18"/>
  <c r="Y39" i="18"/>
  <c r="Z39" i="18"/>
  <c r="AA39" i="18"/>
  <c r="AB39" i="18"/>
  <c r="AC39" i="18"/>
  <c r="AD39" i="18"/>
  <c r="AE39" i="18"/>
  <c r="AF39" i="18"/>
  <c r="AG39" i="18"/>
  <c r="AH39" i="18"/>
  <c r="AI39" i="18"/>
  <c r="AJ39" i="18"/>
  <c r="AK39" i="18"/>
  <c r="AL39" i="18"/>
  <c r="AM39" i="18"/>
  <c r="AM26" i="18"/>
  <c r="AL26" i="18"/>
  <c r="AK26" i="18"/>
  <c r="AJ26" i="18"/>
  <c r="AI26" i="18"/>
  <c r="AH26" i="18"/>
  <c r="AG26" i="18"/>
  <c r="AF26" i="18"/>
  <c r="AE26" i="18"/>
  <c r="AD26" i="18"/>
  <c r="AC26" i="18"/>
  <c r="AB26" i="18"/>
  <c r="AA26" i="18"/>
  <c r="Z26" i="18"/>
  <c r="Y26" i="18"/>
  <c r="X26" i="18"/>
  <c r="W26" i="18"/>
  <c r="V26" i="18"/>
  <c r="V8" i="18"/>
  <c r="W8" i="18"/>
  <c r="X8" i="18"/>
  <c r="Y8" i="18"/>
  <c r="Z8" i="18"/>
  <c r="AA8" i="18"/>
  <c r="AB8" i="18"/>
  <c r="AC8" i="18"/>
  <c r="AD8" i="18"/>
  <c r="AE8" i="18"/>
  <c r="AF8" i="18"/>
  <c r="AG8" i="18"/>
  <c r="AH8" i="18"/>
  <c r="AI8" i="18"/>
  <c r="AJ8" i="18"/>
  <c r="AK8" i="18"/>
  <c r="AL8" i="18"/>
  <c r="AM8" i="18"/>
  <c r="V9" i="18"/>
  <c r="W9" i="18"/>
  <c r="X9" i="18"/>
  <c r="Y9" i="18"/>
  <c r="Z9" i="18"/>
  <c r="AA9" i="18"/>
  <c r="AB9" i="18"/>
  <c r="AC9" i="18"/>
  <c r="AD9" i="18"/>
  <c r="AE9" i="18"/>
  <c r="AF9" i="18"/>
  <c r="AG9" i="18"/>
  <c r="AH9" i="18"/>
  <c r="AI9" i="18"/>
  <c r="AJ9" i="18"/>
  <c r="AK9" i="18"/>
  <c r="AL9" i="18"/>
  <c r="AM9" i="18"/>
  <c r="V10" i="18"/>
  <c r="W10" i="18"/>
  <c r="X10" i="18"/>
  <c r="Y10" i="18"/>
  <c r="Z10" i="18"/>
  <c r="AA10" i="18"/>
  <c r="AB10" i="18"/>
  <c r="AC10" i="18"/>
  <c r="AD10" i="18"/>
  <c r="AE10" i="18"/>
  <c r="AF10" i="18"/>
  <c r="AG10" i="18"/>
  <c r="AH10" i="18"/>
  <c r="AI10" i="18"/>
  <c r="AJ10" i="18"/>
  <c r="AK10" i="18"/>
  <c r="AL10" i="18"/>
  <c r="AM10" i="18"/>
  <c r="V11" i="18"/>
  <c r="W11" i="18"/>
  <c r="X11" i="18"/>
  <c r="Y11" i="18"/>
  <c r="Z11" i="18"/>
  <c r="AA11" i="18"/>
  <c r="AB11" i="18"/>
  <c r="AC11" i="18"/>
  <c r="AD11" i="18"/>
  <c r="AE11" i="18"/>
  <c r="AF11" i="18"/>
  <c r="AG11" i="18"/>
  <c r="AH11" i="18"/>
  <c r="AI11" i="18"/>
  <c r="AJ11" i="18"/>
  <c r="AK11" i="18"/>
  <c r="AL11" i="18"/>
  <c r="AM11" i="18"/>
  <c r="V12" i="18"/>
  <c r="W12" i="18"/>
  <c r="X12" i="18"/>
  <c r="Y12" i="18"/>
  <c r="Z12" i="18"/>
  <c r="AA12" i="18"/>
  <c r="AB12" i="18"/>
  <c r="AC12" i="18"/>
  <c r="AD12" i="18"/>
  <c r="AE12" i="18"/>
  <c r="AF12" i="18"/>
  <c r="AG12" i="18"/>
  <c r="AH12" i="18"/>
  <c r="AI12" i="18"/>
  <c r="AJ12" i="18"/>
  <c r="AK12" i="18"/>
  <c r="AL12" i="18"/>
  <c r="AM12" i="18"/>
  <c r="V13" i="18"/>
  <c r="W13" i="18"/>
  <c r="X13" i="18"/>
  <c r="Y13" i="18"/>
  <c r="Z13" i="18"/>
  <c r="AA13" i="18"/>
  <c r="AB13" i="18"/>
  <c r="AC13" i="18"/>
  <c r="AD13" i="18"/>
  <c r="AE13" i="18"/>
  <c r="AF13" i="18"/>
  <c r="AG13" i="18"/>
  <c r="AH13" i="18"/>
  <c r="AI13" i="18"/>
  <c r="AJ13" i="18"/>
  <c r="AK13" i="18"/>
  <c r="AL13" i="18"/>
  <c r="AM13" i="18"/>
  <c r="V14" i="18"/>
  <c r="W14" i="18"/>
  <c r="X14" i="18"/>
  <c r="Y14" i="18"/>
  <c r="Z14" i="18"/>
  <c r="AA14" i="18"/>
  <c r="AB14" i="18"/>
  <c r="AC14" i="18"/>
  <c r="AD14" i="18"/>
  <c r="AE14" i="18"/>
  <c r="AF14" i="18"/>
  <c r="AG14" i="18"/>
  <c r="AH14" i="18"/>
  <c r="AI14" i="18"/>
  <c r="AJ14" i="18"/>
  <c r="AK14" i="18"/>
  <c r="AL14" i="18"/>
  <c r="AM14" i="18"/>
  <c r="V15" i="18"/>
  <c r="W15" i="18"/>
  <c r="X15" i="18"/>
  <c r="Y15" i="18"/>
  <c r="Z15" i="18"/>
  <c r="AA15" i="18"/>
  <c r="AB15" i="18"/>
  <c r="AC15" i="18"/>
  <c r="AD15" i="18"/>
  <c r="AE15" i="18"/>
  <c r="AF15" i="18"/>
  <c r="AG15" i="18"/>
  <c r="AH15" i="18"/>
  <c r="AI15" i="18"/>
  <c r="AJ15" i="18"/>
  <c r="AK15" i="18"/>
  <c r="AL15" i="18"/>
  <c r="AM15" i="18"/>
  <c r="V16" i="18"/>
  <c r="W16" i="18"/>
  <c r="X16" i="18"/>
  <c r="Y16" i="18"/>
  <c r="Z16" i="18"/>
  <c r="AA16" i="18"/>
  <c r="AB16" i="18"/>
  <c r="AC16" i="18"/>
  <c r="AD16" i="18"/>
  <c r="AE16" i="18"/>
  <c r="AF16" i="18"/>
  <c r="AG16" i="18"/>
  <c r="AH16" i="18"/>
  <c r="AI16" i="18"/>
  <c r="AJ16" i="18"/>
  <c r="AK16" i="18"/>
  <c r="AL16" i="18"/>
  <c r="AM16" i="18"/>
  <c r="V17" i="18"/>
  <c r="W17" i="18"/>
  <c r="X17" i="18"/>
  <c r="Y17" i="18"/>
  <c r="Z17" i="18"/>
  <c r="AA17" i="18"/>
  <c r="AB17" i="18"/>
  <c r="AC17" i="18"/>
  <c r="AD17" i="18"/>
  <c r="AE17" i="18"/>
  <c r="AF17" i="18"/>
  <c r="AG17" i="18"/>
  <c r="AH17" i="18"/>
  <c r="AI17" i="18"/>
  <c r="AJ17" i="18"/>
  <c r="AK17" i="18"/>
  <c r="AL17" i="18"/>
  <c r="AM17" i="18"/>
  <c r="V18" i="18"/>
  <c r="W18" i="18"/>
  <c r="X18" i="18"/>
  <c r="Y18" i="18"/>
  <c r="Z18" i="18"/>
  <c r="AA18" i="18"/>
  <c r="AB18" i="18"/>
  <c r="AC18" i="18"/>
  <c r="AD18" i="18"/>
  <c r="AE18" i="18"/>
  <c r="AF18" i="18"/>
  <c r="AG18" i="18"/>
  <c r="AH18" i="18"/>
  <c r="AI18" i="18"/>
  <c r="AJ18" i="18"/>
  <c r="AK18" i="18"/>
  <c r="AL18" i="18"/>
  <c r="AM18" i="18"/>
  <c r="V19" i="18"/>
  <c r="W19" i="18"/>
  <c r="X19" i="18"/>
  <c r="Y19" i="18"/>
  <c r="Z19" i="18"/>
  <c r="AA19" i="18"/>
  <c r="AB19" i="18"/>
  <c r="AC19" i="18"/>
  <c r="AD19" i="18"/>
  <c r="AE19" i="18"/>
  <c r="AF19" i="18"/>
  <c r="AG19" i="18"/>
  <c r="AH19" i="18"/>
  <c r="AI19" i="18"/>
  <c r="AJ19" i="18"/>
  <c r="AK19" i="18"/>
  <c r="AL19" i="18"/>
  <c r="AM19" i="18"/>
  <c r="V20" i="18"/>
  <c r="W20" i="18"/>
  <c r="X20" i="18"/>
  <c r="Y20" i="18"/>
  <c r="Z20" i="18"/>
  <c r="AA20" i="18"/>
  <c r="AB20" i="18"/>
  <c r="AC20" i="18"/>
  <c r="AD20" i="18"/>
  <c r="AE20" i="18"/>
  <c r="AF20" i="18"/>
  <c r="AG20" i="18"/>
  <c r="AH20" i="18"/>
  <c r="AI20" i="18"/>
  <c r="AJ20" i="18"/>
  <c r="AK20" i="18"/>
  <c r="AL20" i="18"/>
  <c r="AM20" i="18"/>
  <c r="V21" i="18"/>
  <c r="W21" i="18"/>
  <c r="X21" i="18"/>
  <c r="Y21" i="18"/>
  <c r="Z21" i="18"/>
  <c r="AA21" i="18"/>
  <c r="AB21" i="18"/>
  <c r="AC21" i="18"/>
  <c r="AD21" i="18"/>
  <c r="AE21" i="18"/>
  <c r="AF21" i="18"/>
  <c r="AG21" i="18"/>
  <c r="AH21" i="18"/>
  <c r="AI21" i="18"/>
  <c r="AJ21" i="18"/>
  <c r="AK21" i="18"/>
  <c r="AL21" i="18"/>
  <c r="AM21" i="18"/>
  <c r="AM7" i="18"/>
  <c r="AL7" i="18"/>
  <c r="AK7" i="18"/>
  <c r="AJ7" i="18"/>
  <c r="AI7" i="18"/>
  <c r="AH7" i="18"/>
  <c r="AG7" i="18"/>
  <c r="AF7" i="18"/>
  <c r="AE7" i="18"/>
  <c r="AD7" i="18"/>
  <c r="AC7" i="18"/>
  <c r="AB7" i="18"/>
  <c r="AA7" i="18"/>
  <c r="Z7" i="18"/>
  <c r="Y7" i="18"/>
  <c r="X7" i="18"/>
  <c r="W7" i="18"/>
  <c r="V7" i="18"/>
  <c r="AN38" i="18"/>
  <c r="AP38" i="18"/>
  <c r="AN30" i="18"/>
  <c r="AR30" i="18"/>
  <c r="AN34" i="18"/>
  <c r="BB34" i="18"/>
  <c r="AN26" i="18"/>
  <c r="AP26" i="18"/>
  <c r="AN39" i="18"/>
  <c r="AN37" i="18"/>
  <c r="AN35" i="18"/>
  <c r="AP35" i="18"/>
  <c r="AN33" i="18"/>
  <c r="BA33" i="18"/>
  <c r="AN31" i="18"/>
  <c r="BG31" i="18"/>
  <c r="AN29" i="18"/>
  <c r="BE29" i="18"/>
  <c r="AN27" i="18"/>
  <c r="AP27" i="18"/>
  <c r="AN36" i="18"/>
  <c r="BF36" i="18"/>
  <c r="AN32" i="18"/>
  <c r="BF32" i="18"/>
  <c r="AN28" i="18"/>
  <c r="BF28" i="18"/>
  <c r="AN19" i="18"/>
  <c r="BC19" i="18"/>
  <c r="AN11" i="18"/>
  <c r="AY11" i="18"/>
  <c r="AN10" i="18"/>
  <c r="AP10" i="18"/>
  <c r="AN21" i="18"/>
  <c r="BB21" i="18"/>
  <c r="AN13" i="18"/>
  <c r="AT13" i="18"/>
  <c r="AN18" i="18"/>
  <c r="AZ18" i="18"/>
  <c r="AN16" i="18"/>
  <c r="AX16" i="18"/>
  <c r="AN9" i="18"/>
  <c r="AY9" i="18"/>
  <c r="AN14" i="18"/>
  <c r="AN8" i="18"/>
  <c r="BD8" i="18"/>
  <c r="AN17" i="18"/>
  <c r="BB17" i="18"/>
  <c r="AN15" i="18"/>
  <c r="AN20" i="18"/>
  <c r="AR20" i="18"/>
  <c r="AN7" i="18"/>
  <c r="AN12" i="18"/>
  <c r="BD12" i="18"/>
  <c r="BC30" i="18"/>
  <c r="BD30" i="18"/>
  <c r="BF34" i="18"/>
  <c r="BE34" i="18"/>
  <c r="AS34" i="18"/>
  <c r="AU34" i="18"/>
  <c r="BC34" i="18"/>
  <c r="AS36" i="18"/>
  <c r="AZ34" i="18"/>
  <c r="BG26" i="18"/>
  <c r="AP34" i="18"/>
  <c r="AQ31" i="18"/>
  <c r="BD34" i="18"/>
  <c r="AW36" i="18"/>
  <c r="AV36" i="18"/>
  <c r="AW30" i="18"/>
  <c r="AW34" i="18"/>
  <c r="AQ38" i="18"/>
  <c r="BI38" i="18"/>
  <c r="AX30" i="18"/>
  <c r="AT34" i="18"/>
  <c r="AY30" i="18"/>
  <c r="AY34" i="18"/>
  <c r="AS38" i="18"/>
  <c r="AZ30" i="18"/>
  <c r="AV34" i="18"/>
  <c r="BD38" i="18"/>
  <c r="BA30" i="18"/>
  <c r="BA34" i="18"/>
  <c r="AU38" i="18"/>
  <c r="BB30" i="18"/>
  <c r="AX34" i="18"/>
  <c r="AU36" i="18"/>
  <c r="AY31" i="18"/>
  <c r="AR34" i="18"/>
  <c r="BB10" i="18"/>
  <c r="BG18" i="18"/>
  <c r="AU28" i="18"/>
  <c r="AW29" i="18"/>
  <c r="BF38" i="18"/>
  <c r="AY36" i="18"/>
  <c r="AW38" i="18"/>
  <c r="BE30" i="18"/>
  <c r="BA36" i="18"/>
  <c r="AY38" i="18"/>
  <c r="BF30" i="18"/>
  <c r="AT38" i="18"/>
  <c r="AQ30" i="18"/>
  <c r="BC36" i="18"/>
  <c r="BA38" i="18"/>
  <c r="AP30" i="18"/>
  <c r="AV38" i="18"/>
  <c r="AZ36" i="18"/>
  <c r="AW28" i="18"/>
  <c r="AP11" i="18"/>
  <c r="AS30" i="18"/>
  <c r="BE36" i="18"/>
  <c r="BE38" i="18"/>
  <c r="AT30" i="18"/>
  <c r="AX38" i="18"/>
  <c r="AU30" i="18"/>
  <c r="AQ36" i="18"/>
  <c r="BG36" i="18"/>
  <c r="BG38" i="18"/>
  <c r="AV30" i="18"/>
  <c r="AZ38" i="18"/>
  <c r="AR36" i="18"/>
  <c r="BB38" i="18"/>
  <c r="AU27" i="18"/>
  <c r="AS33" i="18"/>
  <c r="AQ26" i="18"/>
  <c r="BI26" i="18"/>
  <c r="BC27" i="18"/>
  <c r="BB26" i="18"/>
  <c r="AS28" i="18"/>
  <c r="BG30" i="18"/>
  <c r="AQ34" i="18"/>
  <c r="BG34" i="18"/>
  <c r="BC38" i="18"/>
  <c r="AR38" i="18"/>
  <c r="AT26" i="18"/>
  <c r="BE26" i="18"/>
  <c r="AY28" i="18"/>
  <c r="AV26" i="18"/>
  <c r="AV28" i="18"/>
  <c r="BC26" i="18"/>
  <c r="BA28" i="18"/>
  <c r="BA32" i="18"/>
  <c r="AR26" i="18"/>
  <c r="AZ28" i="18"/>
  <c r="BA26" i="18"/>
  <c r="AR28" i="18"/>
  <c r="BC28" i="18"/>
  <c r="BE32" i="18"/>
  <c r="BD28" i="18"/>
  <c r="AY26" i="18"/>
  <c r="BD10" i="18"/>
  <c r="AS13" i="18"/>
  <c r="AQ11" i="18"/>
  <c r="AZ10" i="18"/>
  <c r="BD36" i="18"/>
  <c r="AW26" i="18"/>
  <c r="AX26" i="18"/>
  <c r="AV21" i="18"/>
  <c r="BA10" i="18"/>
  <c r="AY10" i="18"/>
  <c r="BF11" i="18"/>
  <c r="AT11" i="18"/>
  <c r="BE28" i="18"/>
  <c r="AS32" i="18"/>
  <c r="BD11" i="18"/>
  <c r="AQ28" i="18"/>
  <c r="BG28" i="18"/>
  <c r="AW32" i="18"/>
  <c r="BD26" i="18"/>
  <c r="AU26" i="18"/>
  <c r="BF26" i="18"/>
  <c r="BD21" i="18"/>
  <c r="AS10" i="18"/>
  <c r="AU11" i="18"/>
  <c r="AT10" i="18"/>
  <c r="AQ21" i="18"/>
  <c r="AZ26" i="18"/>
  <c r="AS26" i="18"/>
  <c r="AS27" i="18"/>
  <c r="BA27" i="18"/>
  <c r="AT27" i="18"/>
  <c r="AX27" i="18"/>
  <c r="BB27" i="18"/>
  <c r="BF27" i="18"/>
  <c r="AQ29" i="18"/>
  <c r="AY29" i="18"/>
  <c r="BG29" i="18"/>
  <c r="AP29" i="18"/>
  <c r="AT29" i="18"/>
  <c r="AX29" i="18"/>
  <c r="BB29" i="18"/>
  <c r="BF29" i="18"/>
  <c r="AW31" i="18"/>
  <c r="BE31" i="18"/>
  <c r="AT31" i="18"/>
  <c r="AX31" i="18"/>
  <c r="BB31" i="18"/>
  <c r="BF31" i="18"/>
  <c r="AR32" i="18"/>
  <c r="AV32" i="18"/>
  <c r="AZ32" i="18"/>
  <c r="BD32" i="18"/>
  <c r="AU33" i="18"/>
  <c r="BC33" i="18"/>
  <c r="AP33" i="18"/>
  <c r="AT33" i="18"/>
  <c r="AX33" i="18"/>
  <c r="BB33" i="18"/>
  <c r="BF33" i="18"/>
  <c r="AS35" i="18"/>
  <c r="AW35" i="18"/>
  <c r="BA35" i="18"/>
  <c r="BE35" i="18"/>
  <c r="AT35" i="18"/>
  <c r="AX35" i="18"/>
  <c r="BB35" i="18"/>
  <c r="BF35" i="18"/>
  <c r="AQ37" i="18"/>
  <c r="AU37" i="18"/>
  <c r="AY37" i="18"/>
  <c r="BC37" i="18"/>
  <c r="BG37" i="18"/>
  <c r="AR37" i="18"/>
  <c r="AV37" i="18"/>
  <c r="AZ37" i="18"/>
  <c r="BD37" i="18"/>
  <c r="AW39" i="18"/>
  <c r="BE39" i="18"/>
  <c r="AS39" i="18"/>
  <c r="BA39" i="18"/>
  <c r="AR39" i="18"/>
  <c r="AV39" i="18"/>
  <c r="AZ39" i="18"/>
  <c r="BD39" i="18"/>
  <c r="BE27" i="18"/>
  <c r="BC29" i="18"/>
  <c r="BA31" i="18"/>
  <c r="AY33" i="18"/>
  <c r="AU35" i="18"/>
  <c r="BC35" i="18"/>
  <c r="AS37" i="18"/>
  <c r="BA37" i="18"/>
  <c r="AQ39" i="18"/>
  <c r="AY39" i="18"/>
  <c r="BG39" i="18"/>
  <c r="AT17" i="18"/>
  <c r="AR11" i="18"/>
  <c r="BB11" i="18"/>
  <c r="AY17" i="18"/>
  <c r="AY21" i="18"/>
  <c r="BE11" i="18"/>
  <c r="AX11" i="18"/>
  <c r="AZ17" i="18"/>
  <c r="AX18" i="18"/>
  <c r="AU21" i="18"/>
  <c r="BC21" i="18"/>
  <c r="AV11" i="18"/>
  <c r="BG11" i="18"/>
  <c r="AR18" i="18"/>
  <c r="AQ27" i="18"/>
  <c r="BI27" i="18"/>
  <c r="AY27" i="18"/>
  <c r="BG27" i="18"/>
  <c r="AS29" i="18"/>
  <c r="BA29" i="18"/>
  <c r="AU31" i="18"/>
  <c r="BC31" i="18"/>
  <c r="AQ32" i="18"/>
  <c r="AU32" i="18"/>
  <c r="AY32" i="18"/>
  <c r="BC32" i="18"/>
  <c r="BG32" i="18"/>
  <c r="AW33" i="18"/>
  <c r="BE33" i="18"/>
  <c r="AQ35" i="18"/>
  <c r="BI35" i="18"/>
  <c r="AP31" i="18"/>
  <c r="AR27" i="18"/>
  <c r="AV27" i="18"/>
  <c r="AZ27" i="18"/>
  <c r="BD27" i="18"/>
  <c r="AP28" i="18"/>
  <c r="AT28" i="18"/>
  <c r="AX28" i="18"/>
  <c r="BB28" i="18"/>
  <c r="AR29" i="18"/>
  <c r="AV29" i="18"/>
  <c r="AZ29" i="18"/>
  <c r="BD29" i="18"/>
  <c r="AR31" i="18"/>
  <c r="AV31" i="18"/>
  <c r="AZ31" i="18"/>
  <c r="BD31" i="18"/>
  <c r="AP32" i="18"/>
  <c r="AT32" i="18"/>
  <c r="AX32" i="18"/>
  <c r="BB32" i="18"/>
  <c r="AR33" i="18"/>
  <c r="AV33" i="18"/>
  <c r="AZ33" i="18"/>
  <c r="BD33" i="18"/>
  <c r="AR35" i="18"/>
  <c r="AV35" i="18"/>
  <c r="AZ35" i="18"/>
  <c r="BD35" i="18"/>
  <c r="AP36" i="18"/>
  <c r="AT36" i="18"/>
  <c r="AX36" i="18"/>
  <c r="BB36" i="18"/>
  <c r="AP37" i="18"/>
  <c r="AT37" i="18"/>
  <c r="AX37" i="18"/>
  <c r="BB37" i="18"/>
  <c r="BF37" i="18"/>
  <c r="AP39" i="18"/>
  <c r="AT39" i="18"/>
  <c r="AX39" i="18"/>
  <c r="BB39" i="18"/>
  <c r="BF39" i="18"/>
  <c r="AW27" i="18"/>
  <c r="AU29" i="18"/>
  <c r="AS31" i="18"/>
  <c r="AQ33" i="18"/>
  <c r="BG33" i="18"/>
  <c r="AY35" i="18"/>
  <c r="BG35" i="18"/>
  <c r="AW37" i="18"/>
  <c r="BE37" i="18"/>
  <c r="AU39" i="18"/>
  <c r="BC39" i="18"/>
  <c r="AU16" i="18"/>
  <c r="AW18" i="18"/>
  <c r="BG16" i="18"/>
  <c r="AY16" i="18"/>
  <c r="BC16" i="18"/>
  <c r="BF18" i="18"/>
  <c r="AT16" i="18"/>
  <c r="AQ18" i="18"/>
  <c r="AU18" i="18"/>
  <c r="AV18" i="18"/>
  <c r="BF16" i="18"/>
  <c r="AY18" i="18"/>
  <c r="AS18" i="18"/>
  <c r="AT18" i="18"/>
  <c r="AZ16" i="18"/>
  <c r="BE18" i="18"/>
  <c r="AS16" i="18"/>
  <c r="BA18" i="18"/>
  <c r="BB18" i="18"/>
  <c r="BD18" i="18"/>
  <c r="AW16" i="18"/>
  <c r="BG13" i="18"/>
  <c r="AQ10" i="18"/>
  <c r="BI10" i="18"/>
  <c r="BB16" i="18"/>
  <c r="AP18" i="18"/>
  <c r="BC18" i="18"/>
  <c r="AR19" i="18"/>
  <c r="AZ19" i="18"/>
  <c r="BE21" i="18"/>
  <c r="AY19" i="18"/>
  <c r="BC10" i="18"/>
  <c r="AX21" i="18"/>
  <c r="AV19" i="18"/>
  <c r="AW10" i="18"/>
  <c r="BG19" i="18"/>
  <c r="AZ11" i="18"/>
  <c r="AS11" i="18"/>
  <c r="BF21" i="18"/>
  <c r="AX10" i="18"/>
  <c r="AV13" i="18"/>
  <c r="AV10" i="18"/>
  <c r="AU19" i="18"/>
  <c r="BA11" i="18"/>
  <c r="BF10" i="18"/>
  <c r="AP19" i="18"/>
  <c r="AS17" i="18"/>
  <c r="BC11" i="18"/>
  <c r="AQ19" i="18"/>
  <c r="BB13" i="18"/>
  <c r="BC13" i="18"/>
  <c r="AY12" i="18"/>
  <c r="AU13" i="18"/>
  <c r="AW13" i="18"/>
  <c r="BG12" i="18"/>
  <c r="AR12" i="18"/>
  <c r="BE13" i="18"/>
  <c r="BA19" i="18"/>
  <c r="AZ12" i="18"/>
  <c r="BG21" i="18"/>
  <c r="AZ13" i="18"/>
  <c r="BA17" i="18"/>
  <c r="AZ21" i="18"/>
  <c r="BD19" i="18"/>
  <c r="BA21" i="18"/>
  <c r="AX19" i="18"/>
  <c r="AX13" i="18"/>
  <c r="AQ16" i="18"/>
  <c r="AR13" i="18"/>
  <c r="AW19" i="18"/>
  <c r="AR21" i="18"/>
  <c r="AT19" i="18"/>
  <c r="BE16" i="18"/>
  <c r="AW21" i="18"/>
  <c r="BF19" i="18"/>
  <c r="AS19" i="18"/>
  <c r="AS21" i="18"/>
  <c r="BF13" i="18"/>
  <c r="AQ13" i="18"/>
  <c r="BG10" i="18"/>
  <c r="BD16" i="18"/>
  <c r="BA13" i="18"/>
  <c r="BE19" i="18"/>
  <c r="BE10" i="18"/>
  <c r="BB19" i="18"/>
  <c r="AP16" i="18"/>
  <c r="AP13" i="18"/>
  <c r="AT21" i="18"/>
  <c r="AR10" i="18"/>
  <c r="AU10" i="18"/>
  <c r="AV16" i="18"/>
  <c r="AR16" i="18"/>
  <c r="AY13" i="18"/>
  <c r="AW11" i="18"/>
  <c r="BA16" i="18"/>
  <c r="BD13" i="18"/>
  <c r="AP21" i="18"/>
  <c r="BI21" i="18"/>
  <c r="AS7" i="18"/>
  <c r="BC7" i="18"/>
  <c r="BD7" i="18"/>
  <c r="BA7" i="18"/>
  <c r="AU7" i="18"/>
  <c r="AV7" i="18"/>
  <c r="AT14" i="18"/>
  <c r="BB14" i="18"/>
  <c r="BA14" i="18"/>
  <c r="BD14" i="18"/>
  <c r="AS14" i="18"/>
  <c r="AV14" i="18"/>
  <c r="AU9" i="18"/>
  <c r="BC9" i="18"/>
  <c r="AV9" i="18"/>
  <c r="BD9" i="18"/>
  <c r="AP9" i="18"/>
  <c r="AX9" i="18"/>
  <c r="AT7" i="18"/>
  <c r="BF20" i="18"/>
  <c r="AW20" i="18"/>
  <c r="AX20" i="18"/>
  <c r="BE20" i="18"/>
  <c r="AS20" i="18"/>
  <c r="AT20" i="18"/>
  <c r="AP20" i="18"/>
  <c r="AU20" i="18"/>
  <c r="AZ15" i="18"/>
  <c r="BB15" i="18"/>
  <c r="BC15" i="18"/>
  <c r="AQ15" i="18"/>
  <c r="AR15" i="18"/>
  <c r="BG15" i="18"/>
  <c r="AU15" i="18"/>
  <c r="AY15" i="18"/>
  <c r="AZ20" i="18"/>
  <c r="BG9" i="18"/>
  <c r="AT8" i="18"/>
  <c r="AX14" i="18"/>
  <c r="AU8" i="18"/>
  <c r="AR14" i="18"/>
  <c r="AQ8" i="18"/>
  <c r="BF9" i="18"/>
  <c r="BB9" i="18"/>
  <c r="AP15" i="18"/>
  <c r="BB8" i="18"/>
  <c r="BF14" i="18"/>
  <c r="BC8" i="18"/>
  <c r="AW15" i="18"/>
  <c r="AZ14" i="18"/>
  <c r="AY8" i="18"/>
  <c r="AW12" i="18"/>
  <c r="BE12" i="18"/>
  <c r="AX12" i="18"/>
  <c r="BF12" i="18"/>
  <c r="BB12" i="18"/>
  <c r="BA12" i="18"/>
  <c r="AP12" i="18"/>
  <c r="AV12" i="18"/>
  <c r="AU14" i="18"/>
  <c r="AR9" i="18"/>
  <c r="AV15" i="18"/>
  <c r="AS9" i="18"/>
  <c r="BE15" i="18"/>
  <c r="AS12" i="18"/>
  <c r="BB20" i="18"/>
  <c r="AX15" i="18"/>
  <c r="AW9" i="18"/>
  <c r="AS15" i="18"/>
  <c r="AQ12" i="18"/>
  <c r="BA15" i="18"/>
  <c r="AU17" i="18"/>
  <c r="BC17" i="18"/>
  <c r="AR17" i="18"/>
  <c r="BF17" i="18"/>
  <c r="AP17" i="18"/>
  <c r="AV17" i="18"/>
  <c r="BG17" i="18"/>
  <c r="AX17" i="18"/>
  <c r="BD17" i="18"/>
  <c r="AZ7" i="18"/>
  <c r="AZ9" i="18"/>
  <c r="BD15" i="18"/>
  <c r="BA9" i="18"/>
  <c r="AU12" i="18"/>
  <c r="BC20" i="18"/>
  <c r="BF7" i="18"/>
  <c r="BF15" i="18"/>
  <c r="BE9" i="18"/>
  <c r="BC14" i="18"/>
  <c r="AR8" i="18"/>
  <c r="AT15" i="18"/>
  <c r="AS8" i="18"/>
  <c r="AW14" i="18"/>
  <c r="AR7" i="18"/>
  <c r="BG7" i="18"/>
  <c r="BA20" i="18"/>
  <c r="BC12" i="18"/>
  <c r="AQ14" i="18"/>
  <c r="AX7" i="18"/>
  <c r="AV20" i="18"/>
  <c r="AW17" i="18"/>
  <c r="AY20" i="18"/>
  <c r="AQ20" i="18"/>
  <c r="BG20" i="18"/>
  <c r="AZ8" i="18"/>
  <c r="BA8" i="18"/>
  <c r="BE14" i="18"/>
  <c r="AY7" i="18"/>
  <c r="AY14" i="18"/>
  <c r="BD20" i="18"/>
  <c r="BE17" i="18"/>
  <c r="AV8" i="18"/>
  <c r="AP7" i="18"/>
  <c r="AQ9" i="18"/>
  <c r="AQ17" i="18"/>
  <c r="AP14" i="18"/>
  <c r="AQ7" i="18"/>
  <c r="AT9" i="18"/>
  <c r="AT12" i="18"/>
  <c r="BG14" i="18"/>
  <c r="BE7" i="18"/>
  <c r="BB7" i="18"/>
  <c r="AW7" i="18"/>
  <c r="AW8" i="18"/>
  <c r="BE8" i="18"/>
  <c r="AP8" i="18"/>
  <c r="BG8" i="18"/>
  <c r="AX8" i="18"/>
  <c r="BF8" i="18"/>
  <c r="BI34" i="18"/>
  <c r="BI39" i="18"/>
  <c r="BI31" i="18"/>
  <c r="BI30" i="18"/>
  <c r="BI11" i="18"/>
  <c r="BI36" i="18"/>
  <c r="BI28" i="18"/>
  <c r="BI18" i="18"/>
  <c r="BI8" i="18"/>
  <c r="BI37" i="18"/>
  <c r="BI32" i="18"/>
  <c r="BI33" i="18"/>
  <c r="BI12" i="18"/>
  <c r="BI29" i="18"/>
  <c r="BI19" i="18"/>
  <c r="BI20" i="18"/>
  <c r="BI9" i="18"/>
  <c r="BI13" i="18"/>
  <c r="BI16" i="18"/>
  <c r="BI14" i="18"/>
  <c r="BI15" i="18"/>
  <c r="BI7" i="18"/>
  <c r="BI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Ying Hsu</author>
  </authors>
  <commentList>
    <comment ref="C12" authorId="0" shapeId="0" xr:uid="{00000000-0006-0000-0700-000001000000}">
      <text>
        <r>
          <rPr>
            <b/>
            <sz val="9"/>
            <color indexed="81"/>
            <rFont val="Tahoma"/>
            <family val="2"/>
          </rPr>
          <t>Ying Hsu:</t>
        </r>
        <r>
          <rPr>
            <sz val="9"/>
            <color indexed="81"/>
            <rFont val="Tahoma"/>
            <family val="2"/>
          </rPr>
          <t xml:space="preserve">
According to Cindy, this is the same company as QEP Energy.</t>
        </r>
      </text>
    </comment>
    <comment ref="C13" authorId="0" shapeId="0" xr:uid="{00000000-0006-0000-0700-000002000000}">
      <text>
        <r>
          <rPr>
            <b/>
            <sz val="9"/>
            <color indexed="81"/>
            <rFont val="Tahoma"/>
            <family val="2"/>
          </rPr>
          <t>Ying Hsu:</t>
        </r>
        <r>
          <rPr>
            <sz val="9"/>
            <color indexed="81"/>
            <rFont val="Tahoma"/>
            <family val="2"/>
          </rPr>
          <t xml:space="preserve">
Per discussion, no production data (weight) then no composite.</t>
        </r>
      </text>
    </comment>
    <comment ref="C16" authorId="0" shapeId="0" xr:uid="{00000000-0006-0000-0700-000003000000}">
      <text>
        <r>
          <rPr>
            <b/>
            <sz val="9"/>
            <color indexed="81"/>
            <rFont val="Tahoma"/>
            <family val="2"/>
          </rPr>
          <t>Ying Hsu:</t>
        </r>
        <r>
          <rPr>
            <sz val="9"/>
            <color indexed="81"/>
            <rFont val="Tahoma"/>
            <family val="2"/>
          </rPr>
          <t xml:space="preserve">
Per discussion, no production (weight), no composite.</t>
        </r>
      </text>
    </comment>
    <comment ref="C24" authorId="0" shapeId="0" xr:uid="{00000000-0006-0000-0700-000004000000}">
      <text>
        <r>
          <rPr>
            <b/>
            <sz val="9"/>
            <color indexed="81"/>
            <rFont val="Tahoma"/>
            <charset val="1"/>
          </rPr>
          <t>Ying Hsu:</t>
        </r>
        <r>
          <rPr>
            <sz val="9"/>
            <color indexed="81"/>
            <rFont val="Tahoma"/>
            <charset val="1"/>
          </rPr>
          <t xml:space="preserve">
According to Cindy, this is midstream and not to be included in the composite.</t>
        </r>
      </text>
    </comment>
    <comment ref="C31" authorId="0" shapeId="0" xr:uid="{00000000-0006-0000-0700-000005000000}">
      <text>
        <r>
          <rPr>
            <b/>
            <sz val="9"/>
            <color indexed="81"/>
            <rFont val="Tahoma"/>
            <family val="2"/>
          </rPr>
          <t>Ying Hsu:</t>
        </r>
        <r>
          <rPr>
            <sz val="9"/>
            <color indexed="81"/>
            <rFont val="Tahoma"/>
            <family val="2"/>
          </rPr>
          <t xml:space="preserve">
According to Cindy, this is the same company as QEP Energy.</t>
        </r>
      </text>
    </comment>
    <comment ref="C51" authorId="0" shapeId="0" xr:uid="{00000000-0006-0000-0700-000006000000}">
      <text>
        <r>
          <rPr>
            <b/>
            <sz val="9"/>
            <color indexed="81"/>
            <rFont val="Tahoma"/>
            <family val="2"/>
          </rPr>
          <t>Ying Hsu:</t>
        </r>
        <r>
          <rPr>
            <sz val="9"/>
            <color indexed="81"/>
            <rFont val="Tahoma"/>
            <family val="2"/>
          </rPr>
          <t xml:space="preserve">
According to Cindy, this is the same company as QEP Energy.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CKBeeler</author>
  </authors>
  <commentList>
    <comment ref="N3" authorId="0" shapeId="0" xr:uid="{00000000-0006-0000-0800-000001000000}">
      <text>
        <r>
          <rPr>
            <b/>
            <sz val="9"/>
            <color indexed="81"/>
            <rFont val="Tahoma"/>
            <family val="2"/>
          </rPr>
          <t>CKBeeler:</t>
        </r>
        <r>
          <rPr>
            <sz val="9"/>
            <color indexed="81"/>
            <rFont val="Tahoma"/>
            <family val="2"/>
          </rPr>
          <t xml:space="preserve">
Crescent Point bought Ute Energy 11/29/12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Eppers, Garrett</author>
  </authors>
  <commentList>
    <comment ref="C2" authorId="0" shapeId="0" xr:uid="{00000000-0006-0000-0900-000001000000}">
      <text>
        <r>
          <rPr>
            <b/>
            <sz val="9"/>
            <color indexed="81"/>
            <rFont val="Tahoma"/>
            <family val="2"/>
          </rPr>
          <t>Eppers, Garrett:</t>
        </r>
        <r>
          <rPr>
            <sz val="9"/>
            <color indexed="81"/>
            <rFont val="Tahoma"/>
            <family val="2"/>
          </rPr>
          <t xml:space="preserve">
These profiles are compiled by Operator from minor source data. The data was mined by Travis Landauer and Alexas Gilbert and the profiles were created and normalized by Alexas. I received these profiles via email from Alexas.</t>
        </r>
      </text>
    </comment>
    <comment ref="B13" authorId="0" shapeId="0" xr:uid="{00000000-0006-0000-0900-000002000000}">
      <text>
        <r>
          <rPr>
            <b/>
            <sz val="9"/>
            <color indexed="81"/>
            <rFont val="Tahoma"/>
            <family val="2"/>
          </rPr>
          <t>Eppers, Garrett:</t>
        </r>
        <r>
          <rPr>
            <sz val="9"/>
            <color indexed="81"/>
            <rFont val="Tahoma"/>
            <family val="2"/>
          </rPr>
          <t xml:space="preserve">
likely to be dimethyl propane.</t>
        </r>
      </text>
    </comment>
    <comment ref="B14" authorId="0" shapeId="0" xr:uid="{00000000-0006-0000-0900-000003000000}">
      <text>
        <r>
          <rPr>
            <b/>
            <sz val="9"/>
            <color indexed="81"/>
            <rFont val="Tahoma"/>
            <family val="2"/>
          </rPr>
          <t>Eppers, Garrett:</t>
        </r>
        <r>
          <rPr>
            <sz val="9"/>
            <color indexed="81"/>
            <rFont val="Tahoma"/>
            <family val="2"/>
          </rPr>
          <t xml:space="preserve">
likely to be dimethyl butane, methyl pentane or isohexane.</t>
        </r>
      </text>
    </comment>
    <comment ref="B15" authorId="0" shapeId="0" xr:uid="{00000000-0006-0000-0900-000004000000}">
      <text>
        <r>
          <rPr>
            <b/>
            <sz val="9"/>
            <color indexed="81"/>
            <rFont val="Tahoma"/>
            <family val="2"/>
          </rPr>
          <t>Eppers, Garrett:</t>
        </r>
        <r>
          <rPr>
            <sz val="9"/>
            <color indexed="81"/>
            <rFont val="Tahoma"/>
            <family val="2"/>
          </rPr>
          <t xml:space="preserve">
likely to be n-heptane.</t>
        </r>
      </text>
    </comment>
    <comment ref="B16" authorId="0" shapeId="0" xr:uid="{00000000-0006-0000-0900-000005000000}">
      <text>
        <r>
          <rPr>
            <b/>
            <sz val="9"/>
            <color indexed="81"/>
            <rFont val="Tahoma"/>
            <family val="2"/>
          </rPr>
          <t>Eppers, Garrett:</t>
        </r>
        <r>
          <rPr>
            <sz val="9"/>
            <color indexed="81"/>
            <rFont val="Tahoma"/>
            <family val="2"/>
          </rPr>
          <t xml:space="preserve">
likely to be n-octane
</t>
        </r>
      </text>
    </comment>
    <comment ref="B20" authorId="0" shapeId="0" xr:uid="{00000000-0006-0000-0900-000006000000}">
      <text>
        <r>
          <rPr>
            <b/>
            <sz val="9"/>
            <color indexed="81"/>
            <rFont val="Tahoma"/>
            <family val="2"/>
          </rPr>
          <t>Eppers, Garrett:
Contains C-8 through C-11 compounds, nonane, decane, and undecane</t>
        </r>
      </text>
    </comment>
    <comment ref="B22" authorId="0" shapeId="0" xr:uid="{00000000-0006-0000-0900-000007000000}">
      <text>
        <r>
          <rPr>
            <b/>
            <sz val="9"/>
            <color indexed="81"/>
            <rFont val="Tahoma"/>
            <family val="2"/>
          </rPr>
          <t>Eppers, Garrett:</t>
        </r>
        <r>
          <rPr>
            <sz val="9"/>
            <color indexed="81"/>
            <rFont val="Tahoma"/>
            <family val="2"/>
          </rPr>
          <t xml:space="preserve">
may include propyl benzene and methyl ethyl benzene
</t>
        </r>
      </text>
    </comment>
    <comment ref="B28" authorId="0" shapeId="0" xr:uid="{00000000-0006-0000-0900-000008000000}">
      <text>
        <r>
          <rPr>
            <b/>
            <sz val="9"/>
            <color indexed="81"/>
            <rFont val="Tahoma"/>
            <family val="2"/>
          </rPr>
          <t>Eppers, Garrett:</t>
        </r>
        <r>
          <rPr>
            <sz val="9"/>
            <color indexed="81"/>
            <rFont val="Tahoma"/>
            <family val="2"/>
          </rPr>
          <t xml:space="preserve">
may include o,m, and p xylenes.</t>
        </r>
      </text>
    </comment>
    <comment ref="B30" authorId="0" shapeId="0" xr:uid="{00000000-0006-0000-0900-000009000000}">
      <text>
        <r>
          <rPr>
            <b/>
            <sz val="9"/>
            <color indexed="81"/>
            <rFont val="Tahoma"/>
            <family val="2"/>
          </rPr>
          <t>Eppers, Garrett:</t>
        </r>
        <r>
          <rPr>
            <sz val="9"/>
            <color indexed="81"/>
            <rFont val="Tahoma"/>
            <family val="2"/>
          </rPr>
          <t xml:space="preserve">
likely to be cyclopentane or specified as C-5 cycloparaffins.</t>
        </r>
      </text>
    </comment>
    <comment ref="B31" authorId="0" shapeId="0" xr:uid="{00000000-0006-0000-0900-00000A000000}">
      <text>
        <r>
          <rPr>
            <b/>
            <sz val="9"/>
            <color indexed="81"/>
            <rFont val="Tahoma"/>
            <family val="2"/>
          </rPr>
          <t>Eppers, Garrett:</t>
        </r>
        <r>
          <rPr>
            <sz val="9"/>
            <color indexed="81"/>
            <rFont val="Tahoma"/>
            <family val="2"/>
          </rPr>
          <t xml:space="preserve">
likely to be methyl cyclopentane, cyclohexane or specified as C-6 cycloparaffins.</t>
        </r>
      </text>
    </comment>
    <comment ref="B32" authorId="0" shapeId="0" xr:uid="{00000000-0006-0000-0900-00000B000000}">
      <text>
        <r>
          <rPr>
            <b/>
            <sz val="9"/>
            <color indexed="81"/>
            <rFont val="Tahoma"/>
            <family val="2"/>
          </rPr>
          <t>Eppers, Garrett:</t>
        </r>
        <r>
          <rPr>
            <sz val="9"/>
            <color indexed="81"/>
            <rFont val="Tahoma"/>
            <family val="2"/>
          </rPr>
          <t xml:space="preserve">
likely to be methyl cyclohexane or specified as C-7 cycloparaffins.</t>
        </r>
      </text>
    </comment>
    <comment ref="B35" authorId="0" shapeId="0" xr:uid="{00000000-0006-0000-0900-00000C000000}">
      <text>
        <r>
          <rPr>
            <b/>
            <sz val="9"/>
            <color indexed="81"/>
            <rFont val="Tahoma"/>
            <family val="2"/>
          </rPr>
          <t>Eppers, Garrett:</t>
        </r>
        <r>
          <rPr>
            <sz val="9"/>
            <color indexed="81"/>
            <rFont val="Tahoma"/>
            <family val="2"/>
          </rPr>
          <t xml:space="preserve">
Total amount of Methane and Ethane.</t>
        </r>
      </text>
    </comment>
  </commentList>
</comments>
</file>

<file path=xl/sharedStrings.xml><?xml version="1.0" encoding="utf-8"?>
<sst xmlns="http://schemas.openxmlformats.org/spreadsheetml/2006/main" count="4011" uniqueCount="472">
  <si>
    <t>P_NUMBER</t>
  </si>
  <si>
    <r>
      <t>OLD NAME</t>
    </r>
    <r>
      <rPr>
        <b/>
        <sz val="10"/>
        <rFont val="Arial"/>
        <family val="2"/>
      </rPr>
      <t xml:space="preserve"> DO NOT USE</t>
    </r>
  </si>
  <si>
    <t>NAME</t>
  </si>
  <si>
    <r>
      <t xml:space="preserve">OLD QUALITY </t>
    </r>
    <r>
      <rPr>
        <b/>
        <sz val="10"/>
        <rFont val="Arial"/>
        <family val="2"/>
      </rPr>
      <t>DO NOT USE</t>
    </r>
  </si>
  <si>
    <t>QUALITY</t>
  </si>
  <si>
    <r>
      <t xml:space="preserve">CONTROLS </t>
    </r>
    <r>
      <rPr>
        <b/>
        <sz val="10"/>
        <color indexed="8"/>
        <rFont val="Arial"/>
        <family val="2"/>
      </rPr>
      <t>DO NOT USE</t>
    </r>
  </si>
  <si>
    <t>CONTROLS</t>
  </si>
  <si>
    <t>P_DATE</t>
  </si>
  <si>
    <r>
      <t>NOTES</t>
    </r>
    <r>
      <rPr>
        <b/>
        <sz val="10"/>
        <color indexed="8"/>
        <rFont val="Arial"/>
        <family val="2"/>
      </rPr>
      <t xml:space="preserve"> DO NOT USE</t>
    </r>
  </si>
  <si>
    <t>NOTES</t>
  </si>
  <si>
    <t>TOTAL</t>
  </si>
  <si>
    <t>MASTER_POL</t>
  </si>
  <si>
    <r>
      <t xml:space="preserve">T_METHOD </t>
    </r>
    <r>
      <rPr>
        <b/>
        <sz val="10"/>
        <color indexed="8"/>
        <rFont val="Arial"/>
        <family val="2"/>
      </rPr>
      <t>DO NOT USE</t>
    </r>
  </si>
  <si>
    <t>T_METHOD</t>
  </si>
  <si>
    <t>NORM_BASIS</t>
  </si>
  <si>
    <t>ORIG_COMPO</t>
  </si>
  <si>
    <t>STANDARD</t>
  </si>
  <si>
    <r>
      <t xml:space="preserve">TEST_YEAR  </t>
    </r>
    <r>
      <rPr>
        <b/>
        <sz val="10"/>
        <color indexed="8"/>
        <rFont val="Arial"/>
        <family val="2"/>
      </rPr>
      <t>DO NOT USE</t>
    </r>
  </si>
  <si>
    <t>TEST_YEAR</t>
  </si>
  <si>
    <t>J_RATING</t>
  </si>
  <si>
    <t>V_RATING</t>
  </si>
  <si>
    <r>
      <t xml:space="preserve">D_RATING </t>
    </r>
    <r>
      <rPr>
        <b/>
        <sz val="10"/>
        <color indexed="8"/>
        <rFont val="Arial"/>
        <family val="2"/>
      </rPr>
      <t>DO NOT US</t>
    </r>
    <r>
      <rPr>
        <sz val="10"/>
        <color indexed="8"/>
        <rFont val="Arial"/>
        <family val="2"/>
      </rPr>
      <t>E</t>
    </r>
  </si>
  <si>
    <t>D_RATING</t>
  </si>
  <si>
    <t>REGION</t>
  </si>
  <si>
    <t>SIBLING</t>
  </si>
  <si>
    <t>Version</t>
  </si>
  <si>
    <t>VOCtoTOG</t>
  </si>
  <si>
    <t>95336</t>
  </si>
  <si>
    <t>Natural Gas - Untreated - Oil Well - Axia Energy II, LLC</t>
  </si>
  <si>
    <t>Oil and Gas Production - Untreated Natural Gas, Uinta Basin–Operator 1</t>
  </si>
  <si>
    <t>D</t>
  </si>
  <si>
    <t>C</t>
  </si>
  <si>
    <t>Not Available</t>
  </si>
  <si>
    <t>None</t>
  </si>
  <si>
    <t>Fugitive raw gas from pneumatic controllers, and pumps at oil wells</t>
  </si>
  <si>
    <t>Raw gas from fugitive leaks, pneumatic controllers and pneumatic pumps at oil and gas production sites – Operator 1 is Axia Energy II, LLC</t>
  </si>
  <si>
    <t>TOG</t>
  </si>
  <si>
    <t>Based on extended gas analysis sample, method of sampling/analysis is unavailable</t>
  </si>
  <si>
    <t>Sum of species</t>
  </si>
  <si>
    <t>O</t>
  </si>
  <si>
    <t>Uinta Basin, Utah</t>
  </si>
  <si>
    <t>Please ignore this field.  This is for associated PM profiles if applicable.</t>
  </si>
  <si>
    <t>95337</t>
  </si>
  <si>
    <t>Natural Gas - Untreated - Oil Well - Bill Barrett Corporation</t>
  </si>
  <si>
    <t>Oil and Gas Production - Untreated Natural Gas, Uinta Basin–Operator 2</t>
  </si>
  <si>
    <t>Raw gas from fugitive leaks, pneumatic controllers and pneumatic pumps at oil and gas production sites – Operator 2 is Bill Barrett Corporation</t>
  </si>
  <si>
    <t>95338</t>
  </si>
  <si>
    <t>Natural Gas - Untreated - Oil Well - Crescent Point Energy U.S. Corp</t>
  </si>
  <si>
    <t>Oil and Gas Production - Untreated Natural Gas, Uinta Basin–Operator 3</t>
  </si>
  <si>
    <t>Raw gas from fugitive leaks, pneumatic controllers and pneumatic pumps at oil and gas production sites – Operator 3 is Crescent Point Energy U.S. Corp</t>
  </si>
  <si>
    <t>95339</t>
  </si>
  <si>
    <t>Natural Gas - Untreated - Oil Well - Enduring Resources, LLC</t>
  </si>
  <si>
    <t>Oil and Gas Production - Untreated Natural Gas, Uinta Basin–Operator 5</t>
  </si>
  <si>
    <t>Raw gas from fugitive leaks, pneumatic controllers and pneumatic pumps at oil and gas production sites – Operator 5 is Enduring Resources, LLC</t>
  </si>
  <si>
    <t>95340</t>
  </si>
  <si>
    <t>Natural Gas - Untreated - Oil Well - EOG Resources, Inc.</t>
  </si>
  <si>
    <t>Oil and Gas Production - Untreated Natural Gas, Uinta Basin–Operator 6</t>
  </si>
  <si>
    <t>Raw gas from fugitive leaks, pneumatic controllers and pneumatic pumps at oil and gas production sites – Operator 6 is EOG Resources, Inc.</t>
  </si>
  <si>
    <t>95341</t>
  </si>
  <si>
    <t>Natural Gas - Untreated - Oil Well - Koch Exploration Company</t>
  </si>
  <si>
    <t>Oil and Gas Production - Untreated Natural Gas, Uinta Basin–Operator 9</t>
  </si>
  <si>
    <t>Raw gas from fugitive leaks, pneumatic controllers and pneumatic pumps at oil and gas production sites – Operator 9 is Koch Exploration Company</t>
  </si>
  <si>
    <t>95342</t>
  </si>
  <si>
    <t>Natural Gas - Untreated - Oil Well - Newfield Production Company</t>
  </si>
  <si>
    <t>Oil and Gas Production - Untreated Natural Gas, Uinta Basin–Operator 10</t>
  </si>
  <si>
    <t>Raw gas from fugitive leaks, pneumatic controllers and pneumatic pumps at oil and gas production sites – Operator 10 is  Newfield Production Company</t>
  </si>
  <si>
    <t>95343</t>
  </si>
  <si>
    <t>Natural Gas - Untreated - Oil Well - QEP Energy Company</t>
  </si>
  <si>
    <t>Oil and Gas Production - Untreated Natural Gas, Uinta Basin–Operator 11</t>
  </si>
  <si>
    <t>Raw gas from fugitive leaks, pneumatic controllers and pneumatic pumps at oil and gas production sites – Operator 11 is QEP Energy Company</t>
  </si>
  <si>
    <t>95344</t>
  </si>
  <si>
    <t>Natural Gas - Untreated - Oil Well - QEP Field Services Company</t>
  </si>
  <si>
    <t>Oil and Gas Production - Untreated Natural Gas, Uinta Basin–Operator 12</t>
  </si>
  <si>
    <t>Raw gas from fugitive leaks, pneumatic controllers and pneumatic pumps at oil and gas production sites – Operator 12 is QEP Field Services Company</t>
  </si>
  <si>
    <t>95345</t>
  </si>
  <si>
    <t>Natural Gas - Untreated - Oil Well - Red Rock Gathering Company, LLC</t>
  </si>
  <si>
    <t>Oil and Gas Production - Untreated Natural Gas, Uinta Basin–Operator 13</t>
  </si>
  <si>
    <t>Raw gas from fugitive leaks, pneumatic controllers and pneumatic pumps at oil and gas production sites – Operator 13 is Red Rock Gathering Company, LLC</t>
  </si>
  <si>
    <t>95346</t>
  </si>
  <si>
    <t>Natural Gas - Untreated - Oil Well - Rosewood Resources, Inc.</t>
  </si>
  <si>
    <t>Oil and Gas Production - Untreated Natural Gas, Uinta Basin–Operator 14</t>
  </si>
  <si>
    <t>Raw gas from fugitive leaks, pneumatic controllers and pneumatic pumps at oil and gas production sites – Operator 14 is Rosewood Resources, Inc.</t>
  </si>
  <si>
    <t>95347</t>
  </si>
  <si>
    <t>Natural Gas - Untreated - Oil Well - Ultra Resources, Inc.</t>
  </si>
  <si>
    <t>Oil and Gas Production - Untreated Natural Gas, Uinta Basin–Operator 15</t>
  </si>
  <si>
    <t>Raw gas from fugitive leaks, pneumatic controllers and pneumatic pumps at oil and gas production sites – Operator 15 is Ultra Resources, Inc.</t>
  </si>
  <si>
    <t>95348</t>
  </si>
  <si>
    <t>Natural Gas - Untreated - Oil Well - Ute Energy, LLC</t>
  </si>
  <si>
    <t>Oil and Gas Production - Untreated Natural Gas, Uinta Basin–Operator 16</t>
  </si>
  <si>
    <t>Raw gas from fugitive leaks, pneumatic controllers and pneumatic pumps at oil and gas production sites – Operator 16 is Ute Energy, LLC</t>
  </si>
  <si>
    <t>95349</t>
  </si>
  <si>
    <t>Natural Gas - Untreated - Oil Well - Whiting Petroleum Company</t>
  </si>
  <si>
    <t>Oil and Gas Production - Untreated Natural Gas, Uinta Basin–Operator 17</t>
  </si>
  <si>
    <t>Raw gas from fugitive leaks, pneumatic controllers and pneumatic pumps at oil and gas production sites – Operator 17 is Whiting Petroleum Company</t>
  </si>
  <si>
    <t>95350</t>
  </si>
  <si>
    <t>Natural Gas - Untreated - Oil Well - XTO Energy, Inc</t>
  </si>
  <si>
    <t>Oil and Gas Production - Untreated Natural Gas, Uinta Basin–Operator 18</t>
  </si>
  <si>
    <t>Raw gas from fugitive leaks, pneumatic controllers and pneumatic pumps at oil and gas production sites – Operator 18 is XTO Energy, Inc</t>
  </si>
  <si>
    <t>95351</t>
  </si>
  <si>
    <t>Oil Field - Oil Tank Battery Vent Gas - Axia Energy II, LLC</t>
  </si>
  <si>
    <t>Oil and Gas Production - Oil Tank Vent Gas, Uinta Basin–Operator 1</t>
  </si>
  <si>
    <t>API gravity &lt; 40.  Vapor from condensate/oil storage tanks at wellpads</t>
  </si>
  <si>
    <t>Tank vapors from oil storage tanks at well pads, Average API gravity=32 - Operator 1 is Axia Energy II, LLC</t>
  </si>
  <si>
    <t>calculated from emission estimating programs, e.g., API’s E&amp;P TANKS, GOR, PROMAX, etc., which use extended hydrocarbon analysis of pressurized liquid as a model input</t>
  </si>
  <si>
    <t>95352</t>
  </si>
  <si>
    <t>Oil Field - Oil Tank Battery Vent Gas - Bill Barrett Corporation</t>
  </si>
  <si>
    <t>Oil and Gas Production - Oil Tank Vent Gas, Uinta Basin–Operator 2</t>
  </si>
  <si>
    <t>Tank vapors from oil storage tanks at well pads, Average API gravity=39.6 - Operator 2 is Bill Barrett Corporation</t>
  </si>
  <si>
    <t>95353</t>
  </si>
  <si>
    <t>Oil Field - Condensate Tank Battery Vent Gas - El Paso Midstream Group, Inc</t>
  </si>
  <si>
    <t>Oil and Gas Production - Condensate Tank Vent Gas, Uinta Basin–Operator 4</t>
  </si>
  <si>
    <t>Vapor from condensate/oil storage tanks at wellpads</t>
  </si>
  <si>
    <t>Tank vapors from condensate tanks at well pads, Average API gravity=62  - Operator 4 is El Paso Midstream Group, Inc</t>
  </si>
  <si>
    <t>95354</t>
  </si>
  <si>
    <t>Oil Field - Condensate Tank Battery Vent Gas - Enduring Resources, LLC</t>
  </si>
  <si>
    <t>Oil and Gas Production - Condensate Tank Vent Gas, Uinta Basin–Operator 5</t>
  </si>
  <si>
    <t>Tank vapors from condensate tanks at well pads, Average API gravity=54.6  - Operator 5 is  Enduring Resources, LLC</t>
  </si>
  <si>
    <t>95355</t>
  </si>
  <si>
    <t>Oil Field - Condensate Tank Battery Vent Gas - EOG Resources, Inc.</t>
  </si>
  <si>
    <t>Oil and Gas Production - Condensate Tank Vent Gas, Uinta Basin–Operator 6</t>
  </si>
  <si>
    <t>Tank vapors from condensate tanks at well pads, Average API gravity=63.7  - Operator 6 is EOG Resources, Inc.</t>
  </si>
  <si>
    <t>95356</t>
  </si>
  <si>
    <t>Oil Field - Condensate Tank Battery Vent Gas - Gasco Energy, Inc</t>
  </si>
  <si>
    <t>Oil and Gas Production - Condensate Tank Vent Gas, Uinta Basin–Operator 7</t>
  </si>
  <si>
    <t>Tank vapors from condensate tanks at well pads, Average API gravity=50.1  - Operator 7 is Gasco Energy, Inc</t>
  </si>
  <si>
    <t>95357</t>
  </si>
  <si>
    <t>Oil Field - Condensate Tank Battery Vent Gas - Kerr-McGee Oil and Gas Onshore LP</t>
  </si>
  <si>
    <t>Oil and Gas Production - Condensate Tank Vent Gas, Uinta Basin–Operator 8</t>
  </si>
  <si>
    <t>Tank vapors from condensate tanks at well pads, Average API gravity=52 - Operator 8 is Kerr-McGee Oil and Gas Onshore LP</t>
  </si>
  <si>
    <t>95358</t>
  </si>
  <si>
    <t>Oil Field - Condensate Tank Battery Vent Gas - Koch Exploration Company</t>
  </si>
  <si>
    <t>Oil and Gas Production - Condensate Tank Vent Gas, Uinta Basin–Operator 9</t>
  </si>
  <si>
    <t>Tank vapors from condensate tanks at well pads, Average API gravity=51.4 - Operator 9 is Koch Exploration Company</t>
  </si>
  <si>
    <t>95359</t>
  </si>
  <si>
    <t>Oil Field - Condensate Tank Battery Vent Gas - QEP Energy Company</t>
  </si>
  <si>
    <t>Oil and Gas Production - Condensate Tank Vent Gas, Uinta Basin–Operator 11</t>
  </si>
  <si>
    <t>Tank vapors from condensate tanks at well pads, Average API gravity=50.8 - Operator 11 is QEP Energy Company</t>
  </si>
  <si>
    <t>95360</t>
  </si>
  <si>
    <t>Oil Field - Condensate Tank Battery Vent Gas - QEP Field Services Company</t>
  </si>
  <si>
    <t>Oil and Gas Production - Condensate Tank Vent Gas, Uinta Basin–Operator 12</t>
  </si>
  <si>
    <t>Tank vapors from condensate tanks at well pads, Average API gravity=50.8 - Operator 12 is QEP Field Services Company</t>
  </si>
  <si>
    <t>95361</t>
  </si>
  <si>
    <t>Oil Field - Condensate Tank Battery Vent Gas - Rosewood Resources, Inc.</t>
  </si>
  <si>
    <t>Oil and Gas Production - Condensate Tank Vent Gas, Uinta Basin–Operator 14</t>
  </si>
  <si>
    <t>Tank vapors from condensate tanks at well pads, Average API gravity=57 - Operator 14 is Rosewood Resources, Inc.</t>
  </si>
  <si>
    <t>95362</t>
  </si>
  <si>
    <t>Oil Field - Oil Tank Battery Vent Gas - Ultra Resources, Inc.</t>
  </si>
  <si>
    <t>Oil and Gas Production - Oil Tank Vent Gas, Uinta Basin–Operator 15</t>
  </si>
  <si>
    <t>Tank vapors from oil storage tanks at well pads, Average API gravity=30.1 - Operator 15 is Ultra Resources, Inc.</t>
  </si>
  <si>
    <t>95363</t>
  </si>
  <si>
    <t>Oil Field - Condensate Tank Battery Vent Gas - Whiting Petroleum Company</t>
  </si>
  <si>
    <t>Oil and Gas Production - Condensate Tank Vent Gas, Uinta Basin–Operator 17</t>
  </si>
  <si>
    <t>Tank vapors from condensate tanks at well pads, Average API gravity=47.4 - Operator 17 is Whiting Petroleum Company</t>
  </si>
  <si>
    <t>95364</t>
  </si>
  <si>
    <t>Oil Field - Condensate Tank Battery Vent Gas - XTO Energy, Inc</t>
  </si>
  <si>
    <t>Oil and Gas Production - Condensate Tank Vent Gas, Uinta Basin–Operator 18</t>
  </si>
  <si>
    <t>Tank vapors from condensate tanks at well pads, Average API gravity=44.1 - Operator 18 is  XTO Energy, Inc</t>
  </si>
  <si>
    <t>95409</t>
  </si>
  <si>
    <t>Oil Field - Glycol Dehydrator - EOG Resources, Inc.</t>
  </si>
  <si>
    <t>Oil and Gas Production - Glycol Dehydrator, Uinta Basin–Operator 6</t>
  </si>
  <si>
    <t>Vapor from glycol dehydration tanks at wellpads</t>
  </si>
  <si>
    <t>Vapors from gycol dehydration still vents at at oil and gas production sites – Operator 6 is EOG Resources, Inc.</t>
  </si>
  <si>
    <t>GRI GLYCalc which uses extended gas analysis inlet to absorber tower as a model input</t>
  </si>
  <si>
    <t>95410</t>
  </si>
  <si>
    <t>Oil Field - Glycol Dehydrator - Koch Exploration Company</t>
  </si>
  <si>
    <t>Oil and Gas Production - Glycol Dehydrator, Uinta Basin–Operator 9</t>
  </si>
  <si>
    <t>Vapors from gycol dehydration still vents ats at oil and gas production sites – Operator 9 is Koch Exploration Company</t>
  </si>
  <si>
    <t>95411</t>
  </si>
  <si>
    <t>Oil Field - Glycol Dehydrator - Newfield Production Company</t>
  </si>
  <si>
    <t>Oil and Gas Production - Glycol Dehydrator, Uinta Basin–Operator 10</t>
  </si>
  <si>
    <t>Vapors from gycol dehydration still vents at at oil and gas production sites – Operator 10 is  Newfield Production Company</t>
  </si>
  <si>
    <t>95412</t>
  </si>
  <si>
    <t>Oil Field - Glycol Dehydrator - QEP Energy Company</t>
  </si>
  <si>
    <t>Oil and Gas Production - Glycol Dehydrator, Uinta Basin–Operator 11</t>
  </si>
  <si>
    <t>Vapors from gycol dehydration still vents ats at oil and gas production sites – Operator 11 is QEP Energy Company</t>
  </si>
  <si>
    <t>95413</t>
  </si>
  <si>
    <t>Oil Field - Glycol Dehydrator - QEP Field Services Company</t>
  </si>
  <si>
    <t>Oil and Gas Production - Glycol Dehydrator, Uinta Basin–Operator 12</t>
  </si>
  <si>
    <t>Vapors from gycol dehydration still vents at at oil and gas production sites – Operator 12 is QEP Field Services Company</t>
  </si>
  <si>
    <t>95414</t>
  </si>
  <si>
    <t>Oil Field - Glycol Dehydrator - Ultra Resources, Inc.</t>
  </si>
  <si>
    <t>Oil and Gas Production - Glycol Dehydrator, Uinta Basin–Operator 15</t>
  </si>
  <si>
    <t>Vapors from gycol dehydration still vents at at oil and gas production sites – Operator 15 is Ultra Resources, Inc.</t>
  </si>
  <si>
    <t>95415</t>
  </si>
  <si>
    <t>Oil Field - Glycol Dehydrator - Whiting Petroleum Company</t>
  </si>
  <si>
    <t>Oil and Gas Production - Glycol Dehydrator, Uinta Basin–Operator 17</t>
  </si>
  <si>
    <t>Vapors from gycol dehydration still vents at at oil and gas production sites – Operator 17 is Whiting Petroleum Company</t>
  </si>
  <si>
    <t>95416</t>
  </si>
  <si>
    <t>Oil Field - Glycol Dehydrator - XTO Energy, Inc</t>
  </si>
  <si>
    <t>Oil and Gas Production - Glycol Dehydrator, Uinta Basin–Operator 18</t>
  </si>
  <si>
    <t>Vapors from gycol dehydration still vents at at oil and gas production sites – Operator 18 is XTO Energy, Inc</t>
  </si>
  <si>
    <t>95417</t>
  </si>
  <si>
    <t>Composite Profile - Natural Gas - Untreated - Oil Wells</t>
  </si>
  <si>
    <t>Oil and Gas Production - Composite Profile - Untreated Natural Gas, Uinta Basin</t>
  </si>
  <si>
    <t>A calculated composite profile based on the means of profiles.  Fugitive raw gas from pneumatic controllers, and pumps at oil wells.</t>
  </si>
  <si>
    <t>Raw gas from fugitive leaks, pneumatic controllers and pneumatic pumps at oil and gas production sites – Composite Profile of 95336,95337,95338,95339,95340,95341,95342,95343 ,95346,95347,95349,95350, production weighted average based on tribal registration data</t>
  </si>
  <si>
    <t>95418</t>
  </si>
  <si>
    <t>Composite Profile - Oil Field - Condensate Tank Battery Vent Gas</t>
  </si>
  <si>
    <t>Oil and Gas Production - Composite Profile - Condensate Tank Vent Gas, Uinta Basin</t>
  </si>
  <si>
    <t>A calculated composite profile based on the means of profiles.  Vapor from condensate/oil storage tanks at wellpads.</t>
  </si>
  <si>
    <t>Tank vapors from condensate tanks at well pads, API gravity greater than 40, Composite Profile of 95354, 95355, 95356 ,95357, 95358,95359, 95361,95363, 95364, production weighted average based on tribal registration data</t>
  </si>
  <si>
    <t>Calculated from emission estimating programs, e.g., API’s E&amp;P TANKS, GOR, PROMAX, etc., which use extended hydrocarbon analysis of pressurized liquid as a model input</t>
  </si>
  <si>
    <t>95419</t>
  </si>
  <si>
    <t>Composite Profile - Oil Field - Oil Tank Battery Vent Gas</t>
  </si>
  <si>
    <t>Oil and Gas Production - Composite Profile - Oil Tank Vent Gas, Uinta Basin</t>
  </si>
  <si>
    <t>A calculated composite profile based on the means of profiles.  API gravity &lt; 40.  Vapor from condensate/oil storage tanks at wellpads.</t>
  </si>
  <si>
    <t>Tank vapors from oil tanks at well pads, API gravity less than 40, Composite Profile of  95354, 95355, 95356 ,95357, 95358,95359, 95361,95363, 95364, production weighted average based on tribal registration data</t>
  </si>
  <si>
    <t>95420</t>
  </si>
  <si>
    <t>Composite Profile - Oil Field - Glycol Dehydrators</t>
  </si>
  <si>
    <t>Oil and Gas Production - Composite Profile - Glycol Dehydrator, Uinta Basin</t>
  </si>
  <si>
    <t>A calculated composite profile based on the means of profiles.  Vapor from glycol dehydration tanks at wellpads.</t>
  </si>
  <si>
    <t>Vapors from gycol dehydration still vents at at oil and gas production sites – Composite Profile of 95409, 95410, 95411, 95412, 95414, 95415, 95416, production weighted average based on tribal registration data</t>
  </si>
  <si>
    <t>From: Strum, Madeleine [mailto:Strum.Madeleine@epa.gov] 
Sent: Saturday, October 24, 2015 6:17 PM
To: Ying Hsu; Kosusko, Mike; Beeler, Cindy
Cc: Frank Divita
Subject: RE: Uinta Basin Tribal Registration Profiles for SPECIATE4.5 - updated nearly all the META data
Regarding the composite questions below (1-3):  I would like to check in with Mike and Cindy.  I was thinking that since the composites are based on individual profiles that have consistent methods and quality ratings it  makes sense to me to use the same T_Method and Quality ratings as are being used for the individual profiles.  I know that there are  more samples involved in the composites but I prefer not to give the composite a higher rating than the individual profiles since the individual profiles are mapped to specific operators whereas composites will be used by operators that did not have test data – so from that standpoint they shouldn’t be better.</t>
  </si>
  <si>
    <t>if this is a composite it doesn't get a rating or T_METHOD, right?</t>
  </si>
  <si>
    <t>ID</t>
  </si>
  <si>
    <t>P_TYPE</t>
  </si>
  <si>
    <t>DATA_ORIGN</t>
  </si>
  <si>
    <t>PRIMARY</t>
  </si>
  <si>
    <t>DESCRIPTIO</t>
  </si>
  <si>
    <t>DOCUMENT</t>
  </si>
  <si>
    <t>G</t>
  </si>
  <si>
    <t>Registration Data, EPA Region 8</t>
  </si>
  <si>
    <t>Data from the Federal Minor New Source Review Program in Indian Country in §49.160 re: Registration of minor sources. EPA Region 8 mined the paper copies of these submitted registrations where the operator provided extended gas analyses of untreated “raw gas” and calculated an average normalized speciation profile per operator.</t>
  </si>
  <si>
    <t xml:space="preserve">EPA Tribal Minor Source Registration Data, Region 8 - Uintah &amp; Ouray Indian Reservation </t>
  </si>
  <si>
    <t>Data from the Federal Minor New Source Review Program in Indian Country in §49.160 re: Registration of minor sources. EPA Region 8 mined the paper copies of these submitted registrations where the outputs of emission estimating models provided extended composition analyses of tank vapor stream and calculated an average normalized speciation profile per operator</t>
  </si>
  <si>
    <t>Registration Data</t>
  </si>
  <si>
    <t>Data from the Federal Minor New Source Review Program in Indian Country in §49.160 re: Registration of minor sources. EPA Region 8 the paper copies of these submitted registrations where the outputs of emission estimating models provided extended composition analyses of glycol dehydrator regenerator vapor stream and calculated an average normalized speciation profile per operator.</t>
  </si>
  <si>
    <t xml:space="preserve"> </t>
  </si>
  <si>
    <t>Composite Profile of 95336,95337,95338,95339,95340,95341,95342,95343 ,95346,95347,95349,95350, production weighted average based on tribal registration data</t>
  </si>
  <si>
    <t>Composite Profile of 95354, 95355, 95356 ,95357, 95358,95359, 95361,95363, 95364, production weighted average based on tribal registration data</t>
  </si>
  <si>
    <t>Composite Profile of  95354, 95355, 95356 ,95357, 95358,95359, 95361,95363, 95364, production weighted average based on tribal registration data</t>
  </si>
  <si>
    <t>Composite Profile of 95409, 95410, 95411, 95412, 95414, 95415, 95416, production weighted average based on tribal registration data</t>
  </si>
  <si>
    <t>SPECIES_ID</t>
  </si>
  <si>
    <t>WEIGHT_PER</t>
  </si>
  <si>
    <t>UNCERTAINT</t>
  </si>
  <si>
    <t>UNC_METHOD</t>
  </si>
  <si>
    <t>ANLYMETHOD</t>
  </si>
  <si>
    <t>N/A</t>
  </si>
  <si>
    <r>
      <t xml:space="preserve">KEYWORD </t>
    </r>
    <r>
      <rPr>
        <b/>
        <sz val="10"/>
        <color indexed="8"/>
        <rFont val="Arial"/>
        <family val="2"/>
      </rPr>
      <t>DO NOT USE</t>
    </r>
  </si>
  <si>
    <t>KEYWORD</t>
  </si>
  <si>
    <t>Natural Gas; Untreated; Oil Well; Pneumatic Controller; Oil Pump</t>
  </si>
  <si>
    <t>Natural Gas; Untreated; Raw Gas; Oil and Gas Production; fugitive leaks, pneumatic controllers; pneumatic pumps; Uinta Basin</t>
  </si>
  <si>
    <t>Oil Field; Oil Tank Battery Vent Gas</t>
  </si>
  <si>
    <t>Oil and Gas Production; Oil Tank Vent Gas; Uinta Basin</t>
  </si>
  <si>
    <t>Oil Field; Condensate Tank Battery Vent Gas</t>
  </si>
  <si>
    <t>Oil and Gas Production; Condensate Tank Vent Gas; Uinta Basin</t>
  </si>
  <si>
    <t>Oil Field; Glycol Dehydration Tank</t>
  </si>
  <si>
    <t>Oil and Gas Production; Glycol Dehydrator; Uinta Basin</t>
  </si>
  <si>
    <t>Composite Profile; Natural Gas; Untreated; Oil Wells; Pneumatic Controllers; Oil Pumps</t>
  </si>
  <si>
    <t>Composite Profile; Natural Gas; Untreated; Raw Gas; Oil and Gas Production; fugitive leaks, pneumatic controllers; pneumatic pumps; Uinta Basin</t>
  </si>
  <si>
    <t>Composite Profile; Oil Field; Condensate Tank Battery Vent Gas</t>
  </si>
  <si>
    <t>Composite Profile; Oil and Gas Production; Condensate Tank Vent Gas; Uinta Basin</t>
  </si>
  <si>
    <t>Composite Profile; Oil Field; Oil Tank Battery Vent Gas</t>
  </si>
  <si>
    <t>Composite Profile; Oil and Gas Production; Oil Tank Vent Gas; Uinta Basin</t>
  </si>
  <si>
    <t>Composite Profile; Oil Field; Glycol Dehydrators</t>
  </si>
  <si>
    <t>Composite Profile; Oil and Gas Production; Glycol Dehydrator; Uinta Basin</t>
  </si>
  <si>
    <t>Uinta Basin - U &amp; O Tribal Minor Source Registration Data (current up to 6.23.15)</t>
  </si>
  <si>
    <t xml:space="preserve">Oil / Condensate Tank Vapor Stream </t>
  </si>
  <si>
    <t>Highlighted are the companies that do not have reported gas or oil productions (sent by EPA).</t>
  </si>
  <si>
    <t>OIL Produced Barrels (2014)</t>
  </si>
  <si>
    <t>same Co. as QEP Energy</t>
  </si>
  <si>
    <t>Profile #</t>
  </si>
  <si>
    <t>OperatorName</t>
  </si>
  <si>
    <t>Axia Energy II, LLC</t>
  </si>
  <si>
    <t>Bill Barrett Corporation</t>
  </si>
  <si>
    <t>El Paso Midstream Group, Inc</t>
  </si>
  <si>
    <t>Enduring Resources, LLC</t>
  </si>
  <si>
    <t>EOG Resources, Inc.</t>
  </si>
  <si>
    <t>Gasco Energy, Inc</t>
  </si>
  <si>
    <t>Kerr-McGee Oil and Gas Onshore LP</t>
  </si>
  <si>
    <t>Koch Exploration Company</t>
  </si>
  <si>
    <t>QEP Energy Company</t>
  </si>
  <si>
    <t>QEP Field Services Company</t>
  </si>
  <si>
    <t>Rosewood Resources, Inc.</t>
  </si>
  <si>
    <t>Ultra Resources, Inc.</t>
  </si>
  <si>
    <t>Whiting Petroleum Company</t>
  </si>
  <si>
    <t>XTO Energy, Inc</t>
  </si>
  <si>
    <t># of Facilities</t>
  </si>
  <si>
    <t>H2S (mol%)</t>
  </si>
  <si>
    <t>O2 (mol%)</t>
  </si>
  <si>
    <t>CO2 (mol%)</t>
  </si>
  <si>
    <t>N2 (mol%)</t>
  </si>
  <si>
    <t>Methane (mol%)</t>
  </si>
  <si>
    <t>Ethane (mol%)</t>
  </si>
  <si>
    <t>Propane (mol%)</t>
  </si>
  <si>
    <t>i-Butane (mol%)</t>
  </si>
  <si>
    <t>n-Butane (mol%)</t>
  </si>
  <si>
    <t>i-Pentane (mol%)</t>
  </si>
  <si>
    <t>n-Pentane (mol%)</t>
  </si>
  <si>
    <t>Hexane (mol%)</t>
  </si>
  <si>
    <t>Heptane (mol%)</t>
  </si>
  <si>
    <t>Octane (mol%)</t>
  </si>
  <si>
    <t>Nonane (mol%)</t>
  </si>
  <si>
    <t>C10+ (mol%)</t>
  </si>
  <si>
    <t>Benzene (mol%)</t>
  </si>
  <si>
    <t>Toluene (mol%)</t>
  </si>
  <si>
    <t>E-Benzene (mol%)</t>
  </si>
  <si>
    <t>Xylenes (mol%)</t>
  </si>
  <si>
    <t>n-Hexane (mol%)</t>
  </si>
  <si>
    <t>224Trimethylp (mol%)</t>
  </si>
  <si>
    <t>API Gravity Sales Oil</t>
  </si>
  <si>
    <t>Methane</t>
  </si>
  <si>
    <t>Ethane</t>
  </si>
  <si>
    <t>Propane</t>
  </si>
  <si>
    <t>i-Butane</t>
  </si>
  <si>
    <t>n-Butane</t>
  </si>
  <si>
    <t>i-Pentane</t>
  </si>
  <si>
    <t>n-Pentane</t>
  </si>
  <si>
    <t>Hexane</t>
  </si>
  <si>
    <t>Heptane</t>
  </si>
  <si>
    <t>Octane</t>
  </si>
  <si>
    <t>Nonane</t>
  </si>
  <si>
    <t>C10+</t>
  </si>
  <si>
    <t>Benzene</t>
  </si>
  <si>
    <t>Toluene</t>
  </si>
  <si>
    <t>E-Benzene</t>
  </si>
  <si>
    <t>Xylenes</t>
  </si>
  <si>
    <t>n-Hexane</t>
  </si>
  <si>
    <t>224Trimethylp</t>
  </si>
  <si>
    <t>Company</t>
  </si>
  <si>
    <t>Code</t>
  </si>
  <si>
    <t>Raw gas</t>
  </si>
  <si>
    <t>condensate tank</t>
  </si>
  <si>
    <t>oil tank</t>
  </si>
  <si>
    <t>dehydrator</t>
  </si>
  <si>
    <t>API Gravity</t>
  </si>
  <si>
    <t>Operator 1</t>
  </si>
  <si>
    <t>Operator 2</t>
  </si>
  <si>
    <t>Crescent Point Energy U.S. Corp</t>
  </si>
  <si>
    <t>Operator 3</t>
  </si>
  <si>
    <t>Operator 4</t>
  </si>
  <si>
    <t>Operator 5</t>
  </si>
  <si>
    <t>Operator 6</t>
  </si>
  <si>
    <t>Operator 7</t>
  </si>
  <si>
    <t>Operator 8</t>
  </si>
  <si>
    <t>Operator 9</t>
  </si>
  <si>
    <t>Newfield Production Company</t>
  </si>
  <si>
    <t>Operator 10</t>
  </si>
  <si>
    <t>Operator 11</t>
  </si>
  <si>
    <t>Operator 12</t>
  </si>
  <si>
    <t>Red Rock Gathering Company, LLC</t>
  </si>
  <si>
    <t>Operator 13</t>
  </si>
  <si>
    <t>Operator 14</t>
  </si>
  <si>
    <t>Operator 15</t>
  </si>
  <si>
    <t>Ute Energy, LLC</t>
  </si>
  <si>
    <t>Operator 16</t>
  </si>
  <si>
    <t>Operator 17</t>
  </si>
  <si>
    <t>Operator 18</t>
  </si>
  <si>
    <t>This worksheet shows the calculations for converting raw data from vol% (or mol%) to wt%.</t>
  </si>
  <si>
    <t>Species ID</t>
  </si>
  <si>
    <t>Wt. %</t>
  </si>
  <si>
    <t>Molecular Weight</t>
  </si>
  <si>
    <t>Mass</t>
  </si>
  <si>
    <t>SUM, mass</t>
  </si>
  <si>
    <t>Wt%</t>
  </si>
  <si>
    <t>Cyclohexane</t>
  </si>
  <si>
    <t>OtherHexanes</t>
  </si>
  <si>
    <t>Methylcyclohexane</t>
  </si>
  <si>
    <t>E-benzene</t>
  </si>
  <si>
    <t>C8+</t>
  </si>
  <si>
    <t>95319</t>
  </si>
  <si>
    <t>Name</t>
  </si>
  <si>
    <t>Production, Mcf (2014)</t>
  </si>
  <si>
    <t>Composite</t>
  </si>
  <si>
    <t>Name (API gravity &lt; 40)</t>
  </si>
  <si>
    <t>iso-butane</t>
  </si>
  <si>
    <t>n-butane</t>
  </si>
  <si>
    <t>iso-pentane</t>
  </si>
  <si>
    <t>n-pentane</t>
  </si>
  <si>
    <t>n-hexane</t>
  </si>
  <si>
    <t>isomers of hexane</t>
  </si>
  <si>
    <t>isomers of heptane</t>
  </si>
  <si>
    <t>Ethyl-Benzene</t>
  </si>
  <si>
    <t>224 Trimethylpentane</t>
  </si>
  <si>
    <t>C-6 cycloparaffins</t>
  </si>
  <si>
    <t>C-7 cycloparaffins</t>
  </si>
  <si>
    <t>Raw Gas (for pneumatic controllers &amp; pumps, fugitives, fuel gas)</t>
  </si>
  <si>
    <t>Crescent Point</t>
  </si>
  <si>
    <t>GAS Produced Mcf (2014)</t>
  </si>
  <si>
    <t>gathering vs. E&amp;P</t>
  </si>
  <si>
    <t>CO2 (vol%)</t>
  </si>
  <si>
    <t>N2 (vol%)</t>
  </si>
  <si>
    <t>Methane (vol%)</t>
  </si>
  <si>
    <t>Ethane (vol%)</t>
  </si>
  <si>
    <t>Propane (vol%)</t>
  </si>
  <si>
    <t>i-Butane (vol%)</t>
  </si>
  <si>
    <t>n-Butane (vol%)</t>
  </si>
  <si>
    <t>i-Pentane (vol%)</t>
  </si>
  <si>
    <t>n-Pentane (vol%)</t>
  </si>
  <si>
    <t>n-Hexane (vol%)</t>
  </si>
  <si>
    <t>Cyclohexane (vol%)</t>
  </si>
  <si>
    <t>OtherHexanes (vol%)</t>
  </si>
  <si>
    <t>Heptane (vol%)</t>
  </si>
  <si>
    <t>Methylcyclohexane (vol%)</t>
  </si>
  <si>
    <t>224Trimethylp (vol%)</t>
  </si>
  <si>
    <t>Benzene (vol%)</t>
  </si>
  <si>
    <t>Toluene (vol%)</t>
  </si>
  <si>
    <t>E-benzene (vol%)</t>
  </si>
  <si>
    <t>Xylenes (vol%)</t>
  </si>
  <si>
    <t>C8+ (vol%)</t>
  </si>
  <si>
    <t>TOG Profiles: values reported in weight %</t>
  </si>
  <si>
    <t>Uinta Basin Dehydrator Operator Profiles</t>
  </si>
  <si>
    <t xml:space="preserve">Species </t>
  </si>
  <si>
    <t>Tribal Minor Source Registration: Uinta Basin: Glycol Dehydrator: EOG Resources, Inc.</t>
  </si>
  <si>
    <t>Tribal Minor Source Registration: Uinta Basin: Glycol Dehydrator: Koch Exploration Company</t>
  </si>
  <si>
    <t>Tribal Minor Source Registration: Uinta Basin: Glycol Dehydrator: Newfield Production Company</t>
  </si>
  <si>
    <t>Tribal Minor Source Registration: Uinta Basin: Glycol Dehydrator: QEP Energy Company</t>
  </si>
  <si>
    <t>Tribal Minor Source Registration: Uinta Basin: Glycol Dehydrator: QEP Field Services Company</t>
  </si>
  <si>
    <t>Tribal Minor Source Registration: Uinta Basin: Glycol Dehydrator:  Ultra Resources, Inc.</t>
  </si>
  <si>
    <t>Tribal Minor Source Registration: Uinta Basin: Glycol Dehydrator: Whiting Petroleum Company</t>
  </si>
  <si>
    <t>Tribal Minor Source Registration: Uinta Basin: Glycol Dehydrator: XTO Energy, Inc</t>
  </si>
  <si>
    <t>Methyl alcohol</t>
  </si>
  <si>
    <t>isomers of pentane</t>
  </si>
  <si>
    <t>-</t>
  </si>
  <si>
    <t>isomers of octane</t>
  </si>
  <si>
    <t>C-5 Compounds</t>
  </si>
  <si>
    <t>C-6 Compounds</t>
  </si>
  <si>
    <t>C-7 Compounds</t>
  </si>
  <si>
    <t>Isomers of propyl benzene</t>
  </si>
  <si>
    <t>Isomers of butyl benzene</t>
  </si>
  <si>
    <t>Cumene</t>
  </si>
  <si>
    <t>1,2,4-trimethylbenzene</t>
  </si>
  <si>
    <t>C-5 cycloparaffins</t>
  </si>
  <si>
    <t>Unknown</t>
  </si>
  <si>
    <t xml:space="preserve">Total </t>
  </si>
  <si>
    <t>Total M,E</t>
  </si>
  <si>
    <t>TOP 20 PRODUCERS - UINTAH &amp; OURAY RESERVATION</t>
  </si>
  <si>
    <t>Highlighted are those companies do not have speciation profiles (sent by EPA).</t>
  </si>
  <si>
    <t>Within the exterior boundaries of U&amp;O</t>
  </si>
  <si>
    <t>Within Exterior Boundaries U&amp;O
Current Operator</t>
  </si>
  <si>
    <t>Number of Wells (2014)</t>
  </si>
  <si>
    <t>OIL Produced
Barrels (2014)</t>
  </si>
  <si>
    <t>GAS Produced
Mcf (2014)</t>
  </si>
  <si>
    <t>NEWFIELD PRODUCTION COMPANY</t>
  </si>
  <si>
    <t>we did provide glycol dehydrastor and raw gas profiles</t>
  </si>
  <si>
    <t>KERR-MCGEE CORP.</t>
  </si>
  <si>
    <t xml:space="preserve">we did provide profiles for condensate tank vapors, </t>
  </si>
  <si>
    <t>EP ENERGY E&amp;P COMPANY, LP</t>
  </si>
  <si>
    <t>El Paso spun off their E&amp;P part of their business and called it EP Energy. Then Kinder Morgan bought El Paso. Then Kinder Morgan sold EP Energy.  They are an Oil producer - could use Bill Barrett</t>
  </si>
  <si>
    <t>EOG RESOURCES, INC.</t>
  </si>
  <si>
    <t>BILL BARRETT CORPORATION</t>
  </si>
  <si>
    <t>QEP ENERGY COMPANY</t>
  </si>
  <si>
    <t>CRESCENT POINT ENERGY US CORP</t>
  </si>
  <si>
    <t>We did provide raw gas profile</t>
  </si>
  <si>
    <t>BERRY PETROLEUM COMPANY</t>
  </si>
  <si>
    <t>LINN Energy acquired Berry Petroleum 12/16/13</t>
  </si>
  <si>
    <t>ULTRA RESOURCES INC</t>
  </si>
  <si>
    <t>PETROGLYPH OPERATING COMPANY INC</t>
  </si>
  <si>
    <t>Oil producer</t>
  </si>
  <si>
    <t>XTO ENERGY, INC.</t>
  </si>
  <si>
    <t>AXIA ENERGY LLC</t>
  </si>
  <si>
    <t>GASCO PRODUCTION COMPANY</t>
  </si>
  <si>
    <t>LINN OPERATING, LLC</t>
  </si>
  <si>
    <t>WHITING OIL AND GAS CORPORATION</t>
  </si>
  <si>
    <t>EL PASO CORPORATION</t>
  </si>
  <si>
    <t>DOMINION EXPLORATION &amp; PROD INC</t>
  </si>
  <si>
    <t>XTO owns Dominion - we did provide profiles for cond tanks, raw gas, and glycol dehydrators</t>
  </si>
  <si>
    <t>FINLEY RESOURCES, INC.</t>
  </si>
  <si>
    <t>DEVON ENERGY CORPORATION</t>
  </si>
  <si>
    <t>oil producer</t>
  </si>
  <si>
    <t>QUINEX ENERGY CORP</t>
  </si>
  <si>
    <t>CITATION OIL AND GAS CORPORATION</t>
  </si>
  <si>
    <t>ENDURING RESOURCES, LLC</t>
  </si>
  <si>
    <t>WEXPRO COMPANY</t>
  </si>
  <si>
    <t>Wexpro is operatin gin the same area as XTO so would recommend you use XTO</t>
  </si>
  <si>
    <t>HARVEST (US) HOLDINGS, INC</t>
  </si>
  <si>
    <t>MILLER, DYER &amp; CO. LLC</t>
  </si>
  <si>
    <t xml:space="preserve">Whiting owns Miller Dyer - we did provide profiles for cond tanks, dehyds and raw gas </t>
  </si>
  <si>
    <t>SUM TOP 20</t>
  </si>
  <si>
    <t>Compared to TOTAL 2014 U&amp;O:</t>
  </si>
  <si>
    <t>Top 20 acount for</t>
  </si>
  <si>
    <t>Operators account for remainder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</si>
</sst>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
    <numFmt numFmtId="166" formatCode="_(* #,##0_);_(* \(#,##0\);_(* &quot;-&quot;??_);_(@_)"/>
  </numFmts>
  <fonts count="25">
    <font>
      <sz val="11"/>
      <color theme="1"/>
      <name val="Calibri"/>
      <family val="2"/>
      <scheme val="minor"/>
    </font>
    <font>
      <sz val="10"/>
      <color indexed="8"/>
      <name val="Arial"/>
      <family val="2"/>
    </font>
    <font>
      <sz val="10"/>
      <name val="Arial"/>
      <family val="2"/>
    </font>
    <font>
      <sz val="10"/>
      <name val="Arial"/>
      <family val="2"/>
    </font>
    <font>
      <sz val="11"/>
      <name val="Calibri"/>
      <family val="2"/>
      <scheme val="minor"/>
    </font>
    <font>
      <sz val="11"/>
      <color rgb="FFFF0000"/>
      <name val="Calibri"/>
      <family val="2"/>
      <scheme val="minor"/>
    </font>
    <font>
      <sz val="18"/>
      <color theme="1"/>
      <name val="Calibri"/>
      <family val="2"/>
      <scheme val="minor"/>
    </font>
    <font>
      <sz val="14"/>
      <color theme="1"/>
      <name val="Calibri"/>
      <family val="2"/>
      <scheme val="minor"/>
    </font>
    <font>
      <b/>
      <sz val="11"/>
      <color rgb="FF000000"/>
      <name val="Calibri"/>
      <family val="2"/>
    </font>
    <font>
      <sz val="11"/>
      <color rgb="FF000000"/>
      <name val="Calibri"/>
      <family val="2"/>
    </font>
    <font>
      <sz val="12"/>
      <color theme="1"/>
      <name val="Calibri"/>
      <family val="2"/>
      <scheme val="minor"/>
    </font>
    <font>
      <sz val="8"/>
      <color theme="1"/>
      <name val="Calibri"/>
      <family val="2"/>
      <scheme val="minor"/>
    </font>
    <font>
      <sz val="9"/>
      <color indexed="81"/>
      <name val="Tahoma"/>
      <family val="2"/>
    </font>
    <font>
      <b/>
      <sz val="9"/>
      <color indexed="81"/>
      <name val="Tahoma"/>
      <family val="2"/>
    </font>
    <font>
      <b/>
      <sz val="11"/>
      <color rgb="FFFF0000"/>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sz val="10"/>
      <color rgb="FFFF0000"/>
      <name val="Arial"/>
      <family val="2"/>
    </font>
    <font>
      <b/>
      <sz val="10"/>
      <name val="Arial"/>
      <family val="2"/>
    </font>
    <font>
      <b/>
      <sz val="10"/>
      <color indexed="8"/>
      <name val="Arial"/>
      <family val="2"/>
    </font>
    <font>
      <sz val="11"/>
      <color rgb="FFFF0000"/>
      <name val="Calibri Light"/>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
      <patternFill patternType="solid">
        <fgColor rgb="FFFFFF00"/>
        <bgColor indexed="0"/>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1" fillId="0" borderId="0"/>
    <xf numFmtId="43" fontId="17" fillId="0" borderId="0" applyFont="0" applyFill="0" applyBorder="0" applyAlignment="0" applyProtection="0"/>
    <xf numFmtId="9" fontId="17" fillId="0" borderId="0" applyFont="0" applyFill="0" applyBorder="0" applyAlignment="0" applyProtection="0"/>
  </cellStyleXfs>
  <cellXfs count="92">
    <xf numFmtId="0" fontId="0" fillId="0" borderId="0" xfId="0"/>
    <xf numFmtId="0" fontId="1" fillId="2" borderId="0" xfId="3"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3" fillId="0" borderId="0" xfId="0" applyFont="1"/>
    <xf numFmtId="49" fontId="0" fillId="0" borderId="0" xfId="0" applyNumberFormat="1"/>
    <xf numFmtId="0" fontId="0" fillId="0" borderId="0" xfId="0" applyBorder="1" applyAlignment="1"/>
    <xf numFmtId="14" fontId="0" fillId="0" borderId="0" xfId="0" applyNumberFormat="1"/>
    <xf numFmtId="0" fontId="4"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4" fillId="0" borderId="0" xfId="0" applyNumberFormat="1" applyFont="1" applyFill="1"/>
    <xf numFmtId="0" fontId="4" fillId="0" borderId="0" xfId="0" applyFont="1" applyFill="1" applyAlignment="1">
      <alignment horizontal="right"/>
    </xf>
    <xf numFmtId="49" fontId="4" fillId="0" borderId="0" xfId="0" applyNumberFormat="1" applyFont="1" applyFill="1" applyAlignment="1">
      <alignment horizontal="right"/>
    </xf>
    <xf numFmtId="0" fontId="1" fillId="0" borderId="0" xfId="3" applyFont="1" applyFill="1" applyBorder="1" applyAlignment="1">
      <alignment horizontal="right"/>
    </xf>
    <xf numFmtId="0" fontId="0" fillId="4" borderId="0" xfId="0" applyFill="1"/>
    <xf numFmtId="0" fontId="5" fillId="4" borderId="0" xfId="0" applyFont="1" applyFill="1"/>
    <xf numFmtId="0" fontId="0" fillId="0" borderId="0" xfId="0" applyFill="1"/>
    <xf numFmtId="3" fontId="0" fillId="0" borderId="0" xfId="0" applyNumberFormat="1" applyFill="1"/>
    <xf numFmtId="2" fontId="0" fillId="0" borderId="0" xfId="0" applyNumberFormat="1" applyFill="1"/>
    <xf numFmtId="0" fontId="0" fillId="0" borderId="0" xfId="0" applyAlignment="1">
      <alignment wrapText="1"/>
    </xf>
    <xf numFmtId="164" fontId="9" fillId="0" borderId="0" xfId="0" applyNumberFormat="1" applyFont="1" applyFill="1" applyBorder="1" applyAlignment="1" applyProtection="1">
      <alignment horizontal="right" vertical="center" wrapText="1"/>
    </xf>
    <xf numFmtId="1" fontId="9" fillId="0" borderId="0" xfId="0" applyNumberFormat="1" applyFont="1" applyFill="1" applyBorder="1" applyAlignment="1" applyProtection="1">
      <alignment horizontal="right" vertical="center" wrapText="1"/>
    </xf>
    <xf numFmtId="4" fontId="9" fillId="0" borderId="0" xfId="0" applyNumberFormat="1" applyFont="1" applyFill="1" applyBorder="1" applyAlignment="1" applyProtection="1">
      <alignment horizontal="right" vertical="center" wrapText="1"/>
    </xf>
    <xf numFmtId="3" fontId="10" fillId="0" borderId="0" xfId="0" applyNumberFormat="1" applyFont="1" applyFill="1" applyAlignment="1"/>
    <xf numFmtId="3" fontId="10" fillId="0" borderId="0" xfId="0" applyNumberFormat="1" applyFont="1" applyAlignment="1"/>
    <xf numFmtId="3" fontId="10" fillId="0" borderId="0" xfId="0" applyNumberFormat="1" applyFont="1"/>
    <xf numFmtId="3" fontId="10" fillId="4" borderId="0" xfId="0" applyNumberFormat="1" applyFont="1" applyFill="1" applyAlignment="1"/>
    <xf numFmtId="3" fontId="10" fillId="4" borderId="0" xfId="0" applyNumberFormat="1" applyFont="1" applyFill="1"/>
    <xf numFmtId="3" fontId="0" fillId="0" borderId="0" xfId="0" applyNumberFormat="1" applyAlignment="1"/>
    <xf numFmtId="3" fontId="0" fillId="0" borderId="0" xfId="0" applyNumberFormat="1"/>
    <xf numFmtId="3" fontId="0" fillId="4" borderId="0" xfId="0" applyNumberFormat="1" applyFill="1" applyAlignment="1"/>
    <xf numFmtId="3" fontId="0" fillId="4" borderId="0" xfId="0" applyNumberFormat="1" applyFill="1"/>
    <xf numFmtId="3" fontId="11" fillId="4" borderId="0" xfId="0" applyNumberFormat="1" applyFont="1" applyFill="1"/>
    <xf numFmtId="0" fontId="14" fillId="0" borderId="0" xfId="0" applyFont="1"/>
    <xf numFmtId="0" fontId="16" fillId="0" borderId="0" xfId="0" applyFont="1"/>
    <xf numFmtId="0" fontId="18" fillId="0" borderId="0" xfId="0" applyFont="1"/>
    <xf numFmtId="0" fontId="5" fillId="0" borderId="0" xfId="0" applyFont="1"/>
    <xf numFmtId="0" fontId="0" fillId="0" borderId="0" xfId="0" applyAlignment="1">
      <alignment horizontal="right"/>
    </xf>
    <xf numFmtId="166" fontId="0" fillId="0" borderId="0" xfId="5" applyNumberFormat="1" applyFont="1"/>
    <xf numFmtId="0" fontId="15" fillId="0" borderId="0" xfId="0" applyFont="1" applyAlignment="1">
      <alignment horizontal="right"/>
    </xf>
    <xf numFmtId="9" fontId="15" fillId="0" borderId="0" xfId="6" applyFont="1"/>
    <xf numFmtId="0" fontId="15" fillId="0" borderId="0" xfId="0" applyFont="1"/>
    <xf numFmtId="0" fontId="0" fillId="0" borderId="0" xfId="0" applyAlignment="1"/>
    <xf numFmtId="0" fontId="1" fillId="2" borderId="0" xfId="1" applyFont="1" applyFill="1" applyBorder="1" applyAlignment="1">
      <alignment horizontal="center"/>
    </xf>
    <xf numFmtId="0" fontId="1" fillId="2" borderId="0" xfId="1" applyFont="1" applyFill="1" applyBorder="1" applyAlignment="1">
      <alignment horizontal="center" wrapText="1"/>
    </xf>
    <xf numFmtId="0" fontId="2" fillId="3" borderId="0" xfId="1" applyFont="1" applyFill="1" applyBorder="1" applyAlignment="1">
      <alignment horizontal="center"/>
    </xf>
    <xf numFmtId="0" fontId="2" fillId="2" borderId="0" xfId="1" applyFont="1" applyFill="1" applyBorder="1" applyAlignment="1">
      <alignment horizontal="center" wrapText="1"/>
    </xf>
    <xf numFmtId="0" fontId="19" fillId="3" borderId="0" xfId="1" applyFont="1" applyFill="1" applyBorder="1" applyAlignment="1">
      <alignment horizontal="center"/>
    </xf>
    <xf numFmtId="0" fontId="19" fillId="2" borderId="0" xfId="1" applyFont="1" applyFill="1" applyBorder="1" applyAlignment="1">
      <alignment horizontal="center"/>
    </xf>
    <xf numFmtId="0" fontId="19" fillId="2" borderId="0" xfId="1" applyFont="1" applyFill="1" applyBorder="1" applyAlignment="1">
      <alignment horizontal="center" wrapText="1"/>
    </xf>
    <xf numFmtId="0" fontId="19" fillId="2" borderId="0" xfId="3" applyFont="1" applyFill="1" applyBorder="1" applyAlignment="1">
      <alignment horizontal="center"/>
    </xf>
    <xf numFmtId="0" fontId="5" fillId="0" borderId="0" xfId="0" applyFont="1" applyAlignment="1"/>
    <xf numFmtId="0" fontId="22" fillId="0" borderId="0" xfId="0" applyFont="1" applyAlignment="1">
      <alignment vertical="top"/>
    </xf>
    <xf numFmtId="3" fontId="22" fillId="0" borderId="0" xfId="0" applyNumberFormat="1" applyFont="1" applyAlignment="1">
      <alignment horizontal="left" vertical="top"/>
    </xf>
    <xf numFmtId="0" fontId="1" fillId="4" borderId="0" xfId="3" applyFont="1" applyFill="1" applyBorder="1" applyAlignment="1">
      <alignment horizontal="right"/>
    </xf>
    <xf numFmtId="49" fontId="5" fillId="0" borderId="0" xfId="0" applyNumberFormat="1" applyFont="1"/>
    <xf numFmtId="0" fontId="2" fillId="2" borderId="0" xfId="1" applyFont="1" applyFill="1" applyBorder="1" applyAlignment="1">
      <alignment horizontal="center"/>
    </xf>
    <xf numFmtId="0" fontId="22" fillId="0" borderId="0" xfId="0" applyFont="1" applyAlignment="1"/>
    <xf numFmtId="0" fontId="0" fillId="0" borderId="0" xfId="0" applyAlignment="1"/>
    <xf numFmtId="0" fontId="7" fillId="0" borderId="0" xfId="0" applyFont="1" applyAlignment="1"/>
    <xf numFmtId="0" fontId="5" fillId="0" borderId="0" xfId="0" applyFont="1" applyAlignment="1">
      <alignment wrapText="1"/>
    </xf>
    <xf numFmtId="0" fontId="6" fillId="0" borderId="0" xfId="0" applyFont="1" applyFill="1" applyAlignment="1"/>
    <xf numFmtId="0" fontId="0" fillId="0" borderId="0" xfId="0" applyAlignment="1"/>
    <xf numFmtId="0" fontId="7" fillId="0" borderId="0" xfId="0" applyFont="1" applyFill="1" applyAlignment="1"/>
    <xf numFmtId="0" fontId="7" fillId="0" borderId="0" xfId="0" applyFont="1" applyAlignment="1"/>
    <xf numFmtId="0" fontId="6" fillId="0" borderId="0" xfId="0" applyFont="1" applyAlignment="1"/>
    <xf numFmtId="0" fontId="0" fillId="0" borderId="1" xfId="0" applyBorder="1" applyAlignment="1">
      <alignment horizontal="center"/>
    </xf>
    <xf numFmtId="0" fontId="1" fillId="3" borderId="0" xfId="1" applyFont="1" applyFill="1" applyBorder="1" applyAlignment="1">
      <alignment horizontal="center"/>
    </xf>
    <xf numFmtId="0" fontId="2" fillId="0" borderId="0" xfId="0" applyFont="1"/>
    <xf numFmtId="0" fontId="1" fillId="2" borderId="2" xfId="4" applyFont="1" applyFill="1" applyBorder="1" applyAlignment="1">
      <alignment horizontal="center"/>
    </xf>
    <xf numFmtId="49" fontId="1" fillId="2" borderId="2" xfId="4" applyNumberFormat="1" applyFont="1" applyFill="1" applyBorder="1" applyAlignment="1">
      <alignment horizontal="center"/>
    </xf>
    <xf numFmtId="0" fontId="19" fillId="2" borderId="2" xfId="4" applyFont="1" applyFill="1" applyBorder="1" applyAlignment="1">
      <alignment horizontal="center"/>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vertical="center" wrapText="1"/>
    </xf>
    <xf numFmtId="0" fontId="9" fillId="0" borderId="3" xfId="0" applyFont="1" applyFill="1" applyBorder="1" applyAlignment="1" applyProtection="1">
      <alignment horizontal="right" vertical="center" wrapText="1"/>
    </xf>
    <xf numFmtId="4" fontId="9" fillId="0" borderId="3" xfId="0" applyNumberFormat="1" applyFont="1" applyFill="1" applyBorder="1" applyAlignment="1" applyProtection="1">
      <alignment horizontal="right" vertical="center" wrapText="1"/>
    </xf>
    <xf numFmtId="165" fontId="9" fillId="4" borderId="3" xfId="0" applyNumberFormat="1" applyFont="1" applyFill="1" applyBorder="1" applyAlignment="1" applyProtection="1">
      <alignment horizontal="right" vertical="center" wrapText="1"/>
    </xf>
    <xf numFmtId="165" fontId="9" fillId="0" borderId="3" xfId="0" applyNumberFormat="1" applyFont="1" applyFill="1" applyBorder="1" applyAlignment="1" applyProtection="1">
      <alignment horizontal="right" vertical="center" wrapText="1"/>
    </xf>
    <xf numFmtId="0" fontId="1" fillId="5" borderId="0" xfId="1" applyFont="1" applyFill="1" applyBorder="1" applyAlignment="1">
      <alignment horizontal="center"/>
    </xf>
    <xf numFmtId="164" fontId="9" fillId="0" borderId="3" xfId="0" applyNumberFormat="1" applyFont="1" applyFill="1" applyBorder="1" applyAlignment="1" applyProtection="1">
      <alignment horizontal="right" vertical="center" wrapText="1"/>
    </xf>
    <xf numFmtId="0" fontId="15" fillId="0" borderId="3" xfId="0" applyFont="1" applyFill="1" applyBorder="1" applyAlignment="1">
      <alignment horizontal="center"/>
    </xf>
    <xf numFmtId="0" fontId="8" fillId="0" borderId="3" xfId="0" applyFont="1" applyFill="1" applyBorder="1" applyAlignment="1" applyProtection="1">
      <alignment horizontal="center" vertical="center" wrapText="1"/>
    </xf>
    <xf numFmtId="164" fontId="0" fillId="0" borderId="3" xfId="0" applyNumberFormat="1" applyBorder="1" applyAlignment="1">
      <alignment horizontal="center"/>
    </xf>
    <xf numFmtId="0" fontId="0" fillId="0" borderId="3" xfId="0" applyBorder="1" applyAlignment="1">
      <alignment horizontal="center"/>
    </xf>
    <xf numFmtId="0" fontId="15" fillId="6" borderId="3" xfId="0" applyFont="1" applyFill="1" applyBorder="1" applyAlignment="1">
      <alignment wrapText="1"/>
    </xf>
    <xf numFmtId="0" fontId="15" fillId="6" borderId="3" xfId="0" applyFont="1" applyFill="1" applyBorder="1" applyAlignment="1">
      <alignment horizontal="right" wrapText="1"/>
    </xf>
    <xf numFmtId="0" fontId="0" fillId="0" borderId="3" xfId="0" applyBorder="1"/>
    <xf numFmtId="166" fontId="0" fillId="4" borderId="3" xfId="5" applyNumberFormat="1" applyFont="1" applyFill="1" applyBorder="1"/>
    <xf numFmtId="166" fontId="0" fillId="0" borderId="3" xfId="5" applyNumberFormat="1" applyFont="1" applyBorder="1"/>
    <xf numFmtId="166" fontId="0" fillId="0" borderId="3" xfId="5" applyNumberFormat="1" applyFont="1" applyFill="1" applyBorder="1"/>
  </cellXfs>
  <cellStyles count="7">
    <cellStyle name="Comma" xfId="5" builtinId="3"/>
    <cellStyle name="Normal" xfId="0" builtinId="0"/>
    <cellStyle name="Normal_Profile Table" xfId="1" xr:uid="{00000000-0005-0000-0000-000002000000}"/>
    <cellStyle name="Normal_Sheet3" xfId="2" xr:uid="{00000000-0005-0000-0000-000003000000}"/>
    <cellStyle name="Normal_Sheet4" xfId="3" xr:uid="{00000000-0005-0000-0000-000004000000}"/>
    <cellStyle name="Normal_Sheet5" xfId="4" xr:uid="{00000000-0005-0000-0000-000005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6</xdr:col>
      <xdr:colOff>83820</xdr:colOff>
      <xdr:row>67</xdr:row>
      <xdr:rowOff>0</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5501640"/>
          <a:ext cx="10226040" cy="6949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7"/>
  <sheetViews>
    <sheetView tabSelected="1" zoomScale="60" zoomScaleNormal="60" workbookViewId="0" xr3:uid="{AEA406A1-0E4B-5B11-9CD5-51D6E497D94C}">
      <pane xSplit="3" ySplit="1" topLeftCell="L2" activePane="bottomRight" state="frozen"/>
      <selection pane="bottomRight" activeCell="N41" sqref="N41:N44"/>
      <selection pane="bottomLeft" activeCell="A2" sqref="A2"/>
      <selection pane="topRight" activeCell="D1" sqref="D1"/>
    </sheetView>
  </sheetViews>
  <sheetFormatPr defaultRowHeight="14.45"/>
  <cols>
    <col min="2" max="2" width="13.85546875" customWidth="1"/>
    <col min="3" max="3" width="79.42578125" customWidth="1"/>
    <col min="5" max="5" width="8.85546875" style="38"/>
    <col min="7" max="7" width="8.85546875" style="38"/>
    <col min="8" max="8" width="10.7109375" bestFit="1" customWidth="1"/>
    <col min="9" max="9" width="63.7109375" customWidth="1"/>
    <col min="10" max="10" width="255.7109375" style="38" bestFit="1" customWidth="1"/>
    <col min="13" max="13" width="32.7109375" customWidth="1"/>
    <col min="14" max="14" width="175.7109375" style="38" bestFit="1" customWidth="1"/>
    <col min="19" max="19" width="8.85546875" style="38"/>
    <col min="23" max="23" width="8.85546875" style="38"/>
  </cols>
  <sheetData>
    <row r="1" spans="1:27" s="2" customFormat="1" ht="52.9">
      <c r="A1" s="58" t="s">
        <v>0</v>
      </c>
      <c r="B1" s="47" t="s">
        <v>1</v>
      </c>
      <c r="C1" s="49" t="s">
        <v>2</v>
      </c>
      <c r="D1" s="48" t="s">
        <v>3</v>
      </c>
      <c r="E1" s="51" t="s">
        <v>4</v>
      </c>
      <c r="F1" s="46" t="s">
        <v>5</v>
      </c>
      <c r="G1" s="51" t="s">
        <v>6</v>
      </c>
      <c r="H1" s="69" t="s">
        <v>7</v>
      </c>
      <c r="I1" s="45" t="s">
        <v>8</v>
      </c>
      <c r="J1" s="50" t="s">
        <v>9</v>
      </c>
      <c r="K1" s="45" t="s">
        <v>10</v>
      </c>
      <c r="L1" s="45" t="s">
        <v>11</v>
      </c>
      <c r="M1" s="45" t="s">
        <v>12</v>
      </c>
      <c r="N1" s="50" t="s">
        <v>13</v>
      </c>
      <c r="O1" s="45" t="s">
        <v>14</v>
      </c>
      <c r="P1" s="45" t="s">
        <v>15</v>
      </c>
      <c r="Q1" s="45" t="s">
        <v>16</v>
      </c>
      <c r="R1" s="45" t="s">
        <v>17</v>
      </c>
      <c r="S1" s="50" t="s">
        <v>18</v>
      </c>
      <c r="T1" s="45" t="s">
        <v>19</v>
      </c>
      <c r="U1" s="45" t="s">
        <v>20</v>
      </c>
      <c r="V1" s="45" t="s">
        <v>21</v>
      </c>
      <c r="W1" s="50" t="s">
        <v>22</v>
      </c>
      <c r="X1" s="45" t="s">
        <v>23</v>
      </c>
      <c r="Y1" s="45" t="s">
        <v>24</v>
      </c>
      <c r="Z1" s="45" t="s">
        <v>25</v>
      </c>
      <c r="AA1" s="45" t="s">
        <v>26</v>
      </c>
    </row>
    <row r="2" spans="1:27">
      <c r="A2" s="5" t="s">
        <v>27</v>
      </c>
      <c r="B2" t="s">
        <v>28</v>
      </c>
      <c r="C2" s="38" t="s">
        <v>29</v>
      </c>
      <c r="D2" t="s">
        <v>30</v>
      </c>
      <c r="E2" s="38" t="s">
        <v>31</v>
      </c>
      <c r="F2" s="5" t="s">
        <v>32</v>
      </c>
      <c r="G2" s="57" t="s">
        <v>33</v>
      </c>
      <c r="H2" s="7">
        <v>42226</v>
      </c>
      <c r="I2" t="s">
        <v>34</v>
      </c>
      <c r="J2" s="54" t="s">
        <v>35</v>
      </c>
      <c r="K2">
        <v>100</v>
      </c>
      <c r="L2" t="s">
        <v>36</v>
      </c>
      <c r="M2" t="s">
        <v>32</v>
      </c>
      <c r="N2" s="38" t="s">
        <v>37</v>
      </c>
      <c r="O2" t="s">
        <v>38</v>
      </c>
      <c r="P2" t="s">
        <v>39</v>
      </c>
      <c r="Q2" t="b">
        <v>1</v>
      </c>
      <c r="R2">
        <v>2015</v>
      </c>
      <c r="S2" s="38">
        <v>2013</v>
      </c>
      <c r="T2">
        <v>3</v>
      </c>
      <c r="U2">
        <v>5</v>
      </c>
      <c r="V2">
        <v>1</v>
      </c>
      <c r="W2" s="38">
        <v>2</v>
      </c>
      <c r="X2" t="s">
        <v>40</v>
      </c>
      <c r="Y2" t="s">
        <v>41</v>
      </c>
      <c r="Z2">
        <v>4.5</v>
      </c>
      <c r="AA2">
        <v>4.2734787689207208</v>
      </c>
    </row>
    <row r="3" spans="1:27">
      <c r="A3" s="5" t="s">
        <v>42</v>
      </c>
      <c r="B3" t="s">
        <v>43</v>
      </c>
      <c r="C3" s="38" t="s">
        <v>44</v>
      </c>
      <c r="D3" t="s">
        <v>30</v>
      </c>
      <c r="E3" s="38" t="s">
        <v>31</v>
      </c>
      <c r="F3" s="5" t="s">
        <v>32</v>
      </c>
      <c r="G3" s="57" t="s">
        <v>33</v>
      </c>
      <c r="H3" s="7">
        <v>42226</v>
      </c>
      <c r="I3" t="s">
        <v>34</v>
      </c>
      <c r="J3" s="54" t="s">
        <v>45</v>
      </c>
      <c r="K3">
        <v>100</v>
      </c>
      <c r="L3" t="s">
        <v>36</v>
      </c>
      <c r="M3" t="s">
        <v>32</v>
      </c>
      <c r="N3" s="38" t="s">
        <v>37</v>
      </c>
      <c r="O3" t="s">
        <v>38</v>
      </c>
      <c r="P3" t="s">
        <v>39</v>
      </c>
      <c r="Q3" t="b">
        <v>1</v>
      </c>
      <c r="R3">
        <v>2015</v>
      </c>
      <c r="S3" s="38">
        <v>2013</v>
      </c>
      <c r="T3">
        <v>3</v>
      </c>
      <c r="U3">
        <v>5</v>
      </c>
      <c r="V3">
        <v>1</v>
      </c>
      <c r="W3" s="38">
        <v>2</v>
      </c>
      <c r="X3" t="s">
        <v>40</v>
      </c>
      <c r="Z3">
        <v>4.5</v>
      </c>
      <c r="AA3">
        <v>3.583135316974623</v>
      </c>
    </row>
    <row r="4" spans="1:27">
      <c r="A4" s="5" t="s">
        <v>46</v>
      </c>
      <c r="B4" t="s">
        <v>47</v>
      </c>
      <c r="C4" s="38" t="s">
        <v>48</v>
      </c>
      <c r="D4" t="s">
        <v>30</v>
      </c>
      <c r="E4" s="38" t="s">
        <v>31</v>
      </c>
      <c r="F4" s="5" t="s">
        <v>32</v>
      </c>
      <c r="G4" s="57" t="s">
        <v>33</v>
      </c>
      <c r="H4" s="7">
        <v>42226</v>
      </c>
      <c r="I4" t="s">
        <v>34</v>
      </c>
      <c r="J4" s="54" t="s">
        <v>49</v>
      </c>
      <c r="K4">
        <v>100</v>
      </c>
      <c r="L4" t="s">
        <v>36</v>
      </c>
      <c r="M4" t="s">
        <v>32</v>
      </c>
      <c r="N4" s="38" t="s">
        <v>37</v>
      </c>
      <c r="O4" t="s">
        <v>38</v>
      </c>
      <c r="P4" t="s">
        <v>39</v>
      </c>
      <c r="Q4" t="b">
        <v>1</v>
      </c>
      <c r="R4">
        <v>2015</v>
      </c>
      <c r="S4" s="38">
        <v>2013</v>
      </c>
      <c r="T4">
        <v>3</v>
      </c>
      <c r="U4">
        <v>5</v>
      </c>
      <c r="V4">
        <v>1</v>
      </c>
      <c r="W4" s="38">
        <v>2</v>
      </c>
      <c r="X4" t="s">
        <v>40</v>
      </c>
      <c r="Z4">
        <v>4.5</v>
      </c>
      <c r="AA4">
        <v>3.8271484939534672</v>
      </c>
    </row>
    <row r="5" spans="1:27">
      <c r="A5" s="5" t="s">
        <v>50</v>
      </c>
      <c r="B5" t="s">
        <v>51</v>
      </c>
      <c r="C5" s="38" t="s">
        <v>52</v>
      </c>
      <c r="D5" t="s">
        <v>30</v>
      </c>
      <c r="E5" s="38" t="s">
        <v>31</v>
      </c>
      <c r="F5" s="5" t="s">
        <v>32</v>
      </c>
      <c r="G5" s="57" t="s">
        <v>33</v>
      </c>
      <c r="H5" s="7">
        <v>42226</v>
      </c>
      <c r="I5" t="s">
        <v>34</v>
      </c>
      <c r="J5" s="54" t="s">
        <v>53</v>
      </c>
      <c r="K5">
        <v>100</v>
      </c>
      <c r="L5" t="s">
        <v>36</v>
      </c>
      <c r="M5" t="s">
        <v>32</v>
      </c>
      <c r="N5" s="38" t="s">
        <v>37</v>
      </c>
      <c r="O5" t="s">
        <v>38</v>
      </c>
      <c r="P5" t="s">
        <v>39</v>
      </c>
      <c r="Q5" t="b">
        <v>1</v>
      </c>
      <c r="R5">
        <v>2015</v>
      </c>
      <c r="S5" s="38">
        <v>2013</v>
      </c>
      <c r="T5">
        <v>3</v>
      </c>
      <c r="U5">
        <v>5</v>
      </c>
      <c r="V5">
        <v>1</v>
      </c>
      <c r="W5" s="38">
        <v>2</v>
      </c>
      <c r="X5" t="s">
        <v>40</v>
      </c>
      <c r="Z5">
        <v>4.5</v>
      </c>
      <c r="AA5">
        <v>4.541931232857876</v>
      </c>
    </row>
    <row r="6" spans="1:27">
      <c r="A6" s="5" t="s">
        <v>54</v>
      </c>
      <c r="B6" t="s">
        <v>55</v>
      </c>
      <c r="C6" s="38" t="s">
        <v>56</v>
      </c>
      <c r="D6" t="s">
        <v>30</v>
      </c>
      <c r="E6" s="38" t="s">
        <v>31</v>
      </c>
      <c r="F6" s="5" t="s">
        <v>32</v>
      </c>
      <c r="G6" s="57" t="s">
        <v>33</v>
      </c>
      <c r="H6" s="7">
        <v>42226</v>
      </c>
      <c r="I6" t="s">
        <v>34</v>
      </c>
      <c r="J6" s="54" t="s">
        <v>57</v>
      </c>
      <c r="K6">
        <v>100</v>
      </c>
      <c r="L6" t="s">
        <v>36</v>
      </c>
      <c r="M6" t="s">
        <v>32</v>
      </c>
      <c r="N6" s="38" t="s">
        <v>37</v>
      </c>
      <c r="O6" t="s">
        <v>38</v>
      </c>
      <c r="P6" t="s">
        <v>39</v>
      </c>
      <c r="Q6" t="b">
        <v>1</v>
      </c>
      <c r="R6">
        <v>2015</v>
      </c>
      <c r="S6" s="38">
        <v>2013</v>
      </c>
      <c r="T6">
        <v>3</v>
      </c>
      <c r="U6">
        <v>5</v>
      </c>
      <c r="V6">
        <v>1</v>
      </c>
      <c r="W6" s="38">
        <v>2</v>
      </c>
      <c r="X6" t="s">
        <v>40</v>
      </c>
      <c r="Z6">
        <v>4.5</v>
      </c>
      <c r="AA6">
        <v>6.7779989050485083</v>
      </c>
    </row>
    <row r="7" spans="1:27">
      <c r="A7" s="5" t="s">
        <v>58</v>
      </c>
      <c r="B7" t="s">
        <v>59</v>
      </c>
      <c r="C7" s="38" t="s">
        <v>60</v>
      </c>
      <c r="D7" t="s">
        <v>30</v>
      </c>
      <c r="E7" s="38" t="s">
        <v>31</v>
      </c>
      <c r="F7" s="5" t="s">
        <v>32</v>
      </c>
      <c r="G7" s="57" t="s">
        <v>33</v>
      </c>
      <c r="H7" s="7">
        <v>42226</v>
      </c>
      <c r="I7" t="s">
        <v>34</v>
      </c>
      <c r="J7" s="54" t="s">
        <v>61</v>
      </c>
      <c r="K7">
        <v>100</v>
      </c>
      <c r="L7" t="s">
        <v>36</v>
      </c>
      <c r="M7" t="s">
        <v>32</v>
      </c>
      <c r="N7" s="38" t="s">
        <v>37</v>
      </c>
      <c r="O7" t="s">
        <v>38</v>
      </c>
      <c r="P7" t="s">
        <v>39</v>
      </c>
      <c r="Q7" t="b">
        <v>1</v>
      </c>
      <c r="R7">
        <v>2015</v>
      </c>
      <c r="S7" s="38">
        <v>2013</v>
      </c>
      <c r="T7">
        <v>3</v>
      </c>
      <c r="U7">
        <v>5</v>
      </c>
      <c r="V7">
        <v>1</v>
      </c>
      <c r="W7" s="38">
        <v>2</v>
      </c>
      <c r="X7" t="s">
        <v>40</v>
      </c>
      <c r="Z7">
        <v>4.5</v>
      </c>
      <c r="AA7">
        <v>6.4484505663510028</v>
      </c>
    </row>
    <row r="8" spans="1:27">
      <c r="A8" s="5" t="s">
        <v>62</v>
      </c>
      <c r="B8" t="s">
        <v>63</v>
      </c>
      <c r="C8" s="38" t="s">
        <v>64</v>
      </c>
      <c r="D8" t="s">
        <v>30</v>
      </c>
      <c r="E8" s="38" t="s">
        <v>31</v>
      </c>
      <c r="F8" s="5" t="s">
        <v>32</v>
      </c>
      <c r="G8" s="57" t="s">
        <v>33</v>
      </c>
      <c r="H8" s="7">
        <v>42226</v>
      </c>
      <c r="I8" t="s">
        <v>34</v>
      </c>
      <c r="J8" s="54" t="s">
        <v>65</v>
      </c>
      <c r="K8">
        <v>100</v>
      </c>
      <c r="L8" t="s">
        <v>36</v>
      </c>
      <c r="M8" t="s">
        <v>32</v>
      </c>
      <c r="N8" s="38" t="s">
        <v>37</v>
      </c>
      <c r="O8" t="s">
        <v>38</v>
      </c>
      <c r="P8" t="s">
        <v>39</v>
      </c>
      <c r="Q8" t="b">
        <v>1</v>
      </c>
      <c r="R8">
        <v>2015</v>
      </c>
      <c r="S8" s="38">
        <v>2013</v>
      </c>
      <c r="T8">
        <v>3</v>
      </c>
      <c r="U8">
        <v>5</v>
      </c>
      <c r="V8">
        <v>1</v>
      </c>
      <c r="W8" s="38">
        <v>2</v>
      </c>
      <c r="X8" t="s">
        <v>40</v>
      </c>
      <c r="Z8">
        <v>4.5</v>
      </c>
      <c r="AA8">
        <v>9.7176572773858183</v>
      </c>
    </row>
    <row r="9" spans="1:27">
      <c r="A9" s="5" t="s">
        <v>66</v>
      </c>
      <c r="B9" t="s">
        <v>67</v>
      </c>
      <c r="C9" s="38" t="s">
        <v>68</v>
      </c>
      <c r="D9" t="s">
        <v>30</v>
      </c>
      <c r="E9" s="38" t="s">
        <v>31</v>
      </c>
      <c r="F9" s="5" t="s">
        <v>32</v>
      </c>
      <c r="G9" s="57" t="s">
        <v>33</v>
      </c>
      <c r="H9" s="7">
        <v>42226</v>
      </c>
      <c r="I9" t="s">
        <v>34</v>
      </c>
      <c r="J9" s="54" t="s">
        <v>69</v>
      </c>
      <c r="K9">
        <v>100</v>
      </c>
      <c r="L9" t="s">
        <v>36</v>
      </c>
      <c r="M9" t="s">
        <v>32</v>
      </c>
      <c r="N9" s="38" t="s">
        <v>37</v>
      </c>
      <c r="O9" t="s">
        <v>38</v>
      </c>
      <c r="P9" t="s">
        <v>39</v>
      </c>
      <c r="Q9" t="b">
        <v>1</v>
      </c>
      <c r="R9">
        <v>2015</v>
      </c>
      <c r="S9" s="38">
        <v>2013</v>
      </c>
      <c r="T9">
        <v>3</v>
      </c>
      <c r="U9">
        <v>5</v>
      </c>
      <c r="V9">
        <v>1</v>
      </c>
      <c r="W9" s="38">
        <v>2</v>
      </c>
      <c r="X9" t="s">
        <v>40</v>
      </c>
      <c r="Z9">
        <v>4.5</v>
      </c>
      <c r="AA9">
        <v>7.8339336760251541</v>
      </c>
    </row>
    <row r="10" spans="1:27">
      <c r="A10" s="5" t="s">
        <v>70</v>
      </c>
      <c r="B10" t="s">
        <v>71</v>
      </c>
      <c r="C10" s="38" t="s">
        <v>72</v>
      </c>
      <c r="D10" t="s">
        <v>30</v>
      </c>
      <c r="E10" s="38" t="s">
        <v>31</v>
      </c>
      <c r="F10" s="5" t="s">
        <v>32</v>
      </c>
      <c r="G10" s="57" t="s">
        <v>33</v>
      </c>
      <c r="H10" s="7">
        <v>42226</v>
      </c>
      <c r="I10" t="s">
        <v>34</v>
      </c>
      <c r="J10" s="54" t="s">
        <v>73</v>
      </c>
      <c r="K10">
        <v>100</v>
      </c>
      <c r="L10" t="s">
        <v>36</v>
      </c>
      <c r="M10" t="s">
        <v>32</v>
      </c>
      <c r="N10" s="38" t="s">
        <v>37</v>
      </c>
      <c r="O10" t="s">
        <v>38</v>
      </c>
      <c r="P10" t="s">
        <v>39</v>
      </c>
      <c r="Q10" t="b">
        <v>1</v>
      </c>
      <c r="R10">
        <v>2015</v>
      </c>
      <c r="S10" s="38">
        <v>2013</v>
      </c>
      <c r="T10">
        <v>3</v>
      </c>
      <c r="U10">
        <v>5</v>
      </c>
      <c r="V10">
        <v>1</v>
      </c>
      <c r="W10" s="38">
        <v>2</v>
      </c>
      <c r="X10" t="s">
        <v>40</v>
      </c>
      <c r="Z10">
        <v>4.5</v>
      </c>
      <c r="AA10">
        <v>13.165467239339996</v>
      </c>
    </row>
    <row r="11" spans="1:27">
      <c r="A11" s="5" t="s">
        <v>74</v>
      </c>
      <c r="B11" t="s">
        <v>75</v>
      </c>
      <c r="C11" s="38" t="s">
        <v>76</v>
      </c>
      <c r="D11" t="s">
        <v>30</v>
      </c>
      <c r="E11" s="38" t="s">
        <v>31</v>
      </c>
      <c r="F11" s="5" t="s">
        <v>32</v>
      </c>
      <c r="G11" s="57" t="s">
        <v>33</v>
      </c>
      <c r="H11" s="7">
        <v>42226</v>
      </c>
      <c r="I11" t="s">
        <v>34</v>
      </c>
      <c r="J11" s="54" t="s">
        <v>77</v>
      </c>
      <c r="K11">
        <v>100</v>
      </c>
      <c r="L11" t="s">
        <v>36</v>
      </c>
      <c r="M11" t="s">
        <v>32</v>
      </c>
      <c r="N11" s="38" t="s">
        <v>37</v>
      </c>
      <c r="O11" t="s">
        <v>38</v>
      </c>
      <c r="P11" t="s">
        <v>39</v>
      </c>
      <c r="Q11" t="b">
        <v>1</v>
      </c>
      <c r="R11">
        <v>2015</v>
      </c>
      <c r="S11" s="38">
        <v>2013</v>
      </c>
      <c r="T11">
        <v>3</v>
      </c>
      <c r="U11">
        <v>5</v>
      </c>
      <c r="V11">
        <v>1</v>
      </c>
      <c r="W11" s="38">
        <v>2</v>
      </c>
      <c r="X11" t="s">
        <v>40</v>
      </c>
      <c r="Z11">
        <v>4.5</v>
      </c>
      <c r="AA11">
        <v>8.7111324287412764</v>
      </c>
    </row>
    <row r="12" spans="1:27">
      <c r="A12" s="5" t="s">
        <v>78</v>
      </c>
      <c r="B12" t="s">
        <v>79</v>
      </c>
      <c r="C12" s="38" t="s">
        <v>80</v>
      </c>
      <c r="D12" t="s">
        <v>30</v>
      </c>
      <c r="E12" s="38" t="s">
        <v>31</v>
      </c>
      <c r="F12" s="5" t="s">
        <v>32</v>
      </c>
      <c r="G12" s="57" t="s">
        <v>33</v>
      </c>
      <c r="H12" s="7">
        <v>42226</v>
      </c>
      <c r="I12" t="s">
        <v>34</v>
      </c>
      <c r="J12" s="54" t="s">
        <v>81</v>
      </c>
      <c r="K12">
        <v>100</v>
      </c>
      <c r="L12" t="s">
        <v>36</v>
      </c>
      <c r="M12" t="s">
        <v>32</v>
      </c>
      <c r="N12" s="38" t="s">
        <v>37</v>
      </c>
      <c r="O12" t="s">
        <v>38</v>
      </c>
      <c r="P12" t="s">
        <v>39</v>
      </c>
      <c r="Q12" t="b">
        <v>1</v>
      </c>
      <c r="R12">
        <v>2015</v>
      </c>
      <c r="S12" s="38">
        <v>2013</v>
      </c>
      <c r="T12">
        <v>3</v>
      </c>
      <c r="U12">
        <v>5</v>
      </c>
      <c r="V12">
        <v>1</v>
      </c>
      <c r="W12" s="38">
        <v>2</v>
      </c>
      <c r="X12" t="s">
        <v>40</v>
      </c>
      <c r="Z12">
        <v>4.5</v>
      </c>
      <c r="AA12">
        <v>6.3134753186590782</v>
      </c>
    </row>
    <row r="13" spans="1:27">
      <c r="A13" s="5" t="s">
        <v>82</v>
      </c>
      <c r="B13" t="s">
        <v>83</v>
      </c>
      <c r="C13" s="38" t="s">
        <v>84</v>
      </c>
      <c r="D13" t="s">
        <v>30</v>
      </c>
      <c r="E13" s="38" t="s">
        <v>31</v>
      </c>
      <c r="F13" s="5" t="s">
        <v>32</v>
      </c>
      <c r="G13" s="57" t="s">
        <v>33</v>
      </c>
      <c r="H13" s="7">
        <v>42226</v>
      </c>
      <c r="I13" t="s">
        <v>34</v>
      </c>
      <c r="J13" s="54" t="s">
        <v>85</v>
      </c>
      <c r="K13">
        <v>100</v>
      </c>
      <c r="L13" t="s">
        <v>36</v>
      </c>
      <c r="M13" t="s">
        <v>32</v>
      </c>
      <c r="N13" s="38" t="s">
        <v>37</v>
      </c>
      <c r="O13" t="s">
        <v>38</v>
      </c>
      <c r="P13" t="s">
        <v>39</v>
      </c>
      <c r="Q13" t="b">
        <v>1</v>
      </c>
      <c r="R13">
        <v>2015</v>
      </c>
      <c r="S13" s="38">
        <v>2013</v>
      </c>
      <c r="T13">
        <v>3</v>
      </c>
      <c r="U13">
        <v>5</v>
      </c>
      <c r="V13">
        <v>1</v>
      </c>
      <c r="W13" s="38">
        <v>2</v>
      </c>
      <c r="X13" t="s">
        <v>40</v>
      </c>
      <c r="Z13">
        <v>4.5</v>
      </c>
      <c r="AA13">
        <v>2.3278585267790124</v>
      </c>
    </row>
    <row r="14" spans="1:27">
      <c r="A14" s="5" t="s">
        <v>86</v>
      </c>
      <c r="B14" t="s">
        <v>87</v>
      </c>
      <c r="C14" s="38" t="s">
        <v>88</v>
      </c>
      <c r="D14" t="s">
        <v>30</v>
      </c>
      <c r="E14" s="38" t="s">
        <v>31</v>
      </c>
      <c r="F14" s="5" t="s">
        <v>32</v>
      </c>
      <c r="G14" s="57" t="s">
        <v>33</v>
      </c>
      <c r="H14" s="7">
        <v>42226</v>
      </c>
      <c r="I14" t="s">
        <v>34</v>
      </c>
      <c r="J14" s="54" t="s">
        <v>89</v>
      </c>
      <c r="K14">
        <v>100</v>
      </c>
      <c r="L14" t="s">
        <v>36</v>
      </c>
      <c r="M14" t="s">
        <v>32</v>
      </c>
      <c r="N14" s="38" t="s">
        <v>37</v>
      </c>
      <c r="O14" t="s">
        <v>38</v>
      </c>
      <c r="P14" t="s">
        <v>39</v>
      </c>
      <c r="Q14" t="b">
        <v>1</v>
      </c>
      <c r="R14">
        <v>2015</v>
      </c>
      <c r="S14" s="38">
        <v>2013</v>
      </c>
      <c r="T14">
        <v>3</v>
      </c>
      <c r="U14">
        <v>5</v>
      </c>
      <c r="V14">
        <v>1</v>
      </c>
      <c r="W14" s="38">
        <v>2</v>
      </c>
      <c r="X14" t="s">
        <v>40</v>
      </c>
      <c r="Z14">
        <v>4.5</v>
      </c>
      <c r="AA14">
        <v>3.8271484939534672</v>
      </c>
    </row>
    <row r="15" spans="1:27">
      <c r="A15" s="5" t="s">
        <v>90</v>
      </c>
      <c r="B15" t="s">
        <v>91</v>
      </c>
      <c r="C15" s="38" t="s">
        <v>92</v>
      </c>
      <c r="D15" t="s">
        <v>30</v>
      </c>
      <c r="E15" s="38" t="s">
        <v>31</v>
      </c>
      <c r="F15" s="5" t="s">
        <v>32</v>
      </c>
      <c r="G15" s="57" t="s">
        <v>33</v>
      </c>
      <c r="H15" s="7">
        <v>42226</v>
      </c>
      <c r="I15" t="s">
        <v>34</v>
      </c>
      <c r="J15" s="54" t="s">
        <v>93</v>
      </c>
      <c r="K15">
        <v>100</v>
      </c>
      <c r="L15" t="s">
        <v>36</v>
      </c>
      <c r="M15" t="s">
        <v>32</v>
      </c>
      <c r="N15" s="38" t="s">
        <v>37</v>
      </c>
      <c r="O15" t="s">
        <v>38</v>
      </c>
      <c r="P15" t="s">
        <v>39</v>
      </c>
      <c r="Q15" t="b">
        <v>1</v>
      </c>
      <c r="R15">
        <v>2015</v>
      </c>
      <c r="S15" s="38">
        <v>2013</v>
      </c>
      <c r="T15">
        <v>3</v>
      </c>
      <c r="U15">
        <v>5</v>
      </c>
      <c r="V15">
        <v>1</v>
      </c>
      <c r="W15" s="38">
        <v>2</v>
      </c>
      <c r="X15" t="s">
        <v>40</v>
      </c>
      <c r="Z15">
        <v>4.5</v>
      </c>
      <c r="AA15">
        <v>17.646778034097377</v>
      </c>
    </row>
    <row r="16" spans="1:27">
      <c r="A16" s="5" t="s">
        <v>94</v>
      </c>
      <c r="B16" t="s">
        <v>95</v>
      </c>
      <c r="C16" s="38" t="s">
        <v>96</v>
      </c>
      <c r="D16" t="s">
        <v>30</v>
      </c>
      <c r="E16" s="38" t="s">
        <v>31</v>
      </c>
      <c r="F16" s="5" t="s">
        <v>32</v>
      </c>
      <c r="G16" s="57" t="s">
        <v>33</v>
      </c>
      <c r="H16" s="7">
        <v>42226</v>
      </c>
      <c r="I16" t="s">
        <v>34</v>
      </c>
      <c r="J16" s="54" t="s">
        <v>97</v>
      </c>
      <c r="K16">
        <v>100</v>
      </c>
      <c r="L16" t="s">
        <v>36</v>
      </c>
      <c r="M16" t="s">
        <v>32</v>
      </c>
      <c r="N16" s="38" t="s">
        <v>37</v>
      </c>
      <c r="O16" t="s">
        <v>38</v>
      </c>
      <c r="P16" t="s">
        <v>39</v>
      </c>
      <c r="Q16" t="b">
        <v>1</v>
      </c>
      <c r="R16">
        <v>2015</v>
      </c>
      <c r="S16" s="38">
        <v>2013</v>
      </c>
      <c r="T16">
        <v>3</v>
      </c>
      <c r="U16">
        <v>5</v>
      </c>
      <c r="V16">
        <v>1</v>
      </c>
      <c r="W16" s="38">
        <v>2</v>
      </c>
      <c r="X16" t="s">
        <v>40</v>
      </c>
      <c r="Z16">
        <v>4.5</v>
      </c>
      <c r="AA16">
        <v>8.5317030704783097</v>
      </c>
    </row>
    <row r="17" spans="1:27">
      <c r="A17" s="5"/>
      <c r="C17" s="38"/>
      <c r="F17" s="5"/>
      <c r="G17" s="57"/>
      <c r="H17" s="7"/>
    </row>
    <row r="18" spans="1:27">
      <c r="A18" s="5" t="s">
        <v>98</v>
      </c>
      <c r="B18" t="s">
        <v>99</v>
      </c>
      <c r="C18" s="38" t="s">
        <v>100</v>
      </c>
      <c r="D18" t="s">
        <v>30</v>
      </c>
      <c r="E18" s="38" t="s">
        <v>31</v>
      </c>
      <c r="F18" s="5" t="s">
        <v>32</v>
      </c>
      <c r="G18" s="57" t="s">
        <v>33</v>
      </c>
      <c r="H18" s="7">
        <v>42226</v>
      </c>
      <c r="I18" t="s">
        <v>101</v>
      </c>
      <c r="J18" s="59" t="s">
        <v>102</v>
      </c>
      <c r="K18">
        <v>100</v>
      </c>
      <c r="L18" t="s">
        <v>36</v>
      </c>
      <c r="M18" t="s">
        <v>32</v>
      </c>
      <c r="N18" s="38" t="s">
        <v>103</v>
      </c>
      <c r="O18" t="s">
        <v>38</v>
      </c>
      <c r="P18" t="s">
        <v>39</v>
      </c>
      <c r="Q18" t="b">
        <v>1</v>
      </c>
      <c r="R18">
        <v>2015</v>
      </c>
      <c r="S18" s="38">
        <v>2013</v>
      </c>
      <c r="T18">
        <v>3</v>
      </c>
      <c r="U18">
        <v>5</v>
      </c>
      <c r="V18">
        <v>1</v>
      </c>
      <c r="W18" s="38">
        <v>2</v>
      </c>
      <c r="X18" t="s">
        <v>40</v>
      </c>
      <c r="Z18">
        <v>4.5</v>
      </c>
      <c r="AA18">
        <v>1.0056459942217628</v>
      </c>
    </row>
    <row r="19" spans="1:27">
      <c r="A19" s="5" t="s">
        <v>104</v>
      </c>
      <c r="B19" t="s">
        <v>105</v>
      </c>
      <c r="C19" s="38" t="s">
        <v>106</v>
      </c>
      <c r="D19" t="s">
        <v>30</v>
      </c>
      <c r="E19" s="38" t="s">
        <v>31</v>
      </c>
      <c r="F19" s="5" t="s">
        <v>32</v>
      </c>
      <c r="G19" s="57" t="s">
        <v>33</v>
      </c>
      <c r="H19" s="7">
        <v>42226</v>
      </c>
      <c r="I19" t="s">
        <v>101</v>
      </c>
      <c r="J19" s="59" t="s">
        <v>107</v>
      </c>
      <c r="K19">
        <v>100</v>
      </c>
      <c r="L19" t="s">
        <v>36</v>
      </c>
      <c r="M19" t="s">
        <v>32</v>
      </c>
      <c r="N19" s="38" t="s">
        <v>103</v>
      </c>
      <c r="O19" t="s">
        <v>38</v>
      </c>
      <c r="P19" t="s">
        <v>39</v>
      </c>
      <c r="Q19" t="b">
        <v>1</v>
      </c>
      <c r="R19">
        <v>2015</v>
      </c>
      <c r="S19" s="38">
        <v>2013</v>
      </c>
      <c r="T19">
        <v>3</v>
      </c>
      <c r="U19">
        <v>5</v>
      </c>
      <c r="V19">
        <v>1</v>
      </c>
      <c r="W19" s="38">
        <v>2</v>
      </c>
      <c r="X19" t="s">
        <v>40</v>
      </c>
      <c r="Z19">
        <v>4.5</v>
      </c>
      <c r="AA19">
        <v>1.0012098511178369</v>
      </c>
    </row>
    <row r="20" spans="1:27">
      <c r="A20" s="5" t="s">
        <v>108</v>
      </c>
      <c r="B20" t="s">
        <v>109</v>
      </c>
      <c r="C20" s="38" t="s">
        <v>110</v>
      </c>
      <c r="D20" t="s">
        <v>30</v>
      </c>
      <c r="E20" s="38" t="s">
        <v>31</v>
      </c>
      <c r="F20" s="5" t="s">
        <v>32</v>
      </c>
      <c r="G20" s="57" t="s">
        <v>33</v>
      </c>
      <c r="H20" s="7">
        <v>42226</v>
      </c>
      <c r="I20" t="s">
        <v>111</v>
      </c>
      <c r="J20" s="59" t="s">
        <v>112</v>
      </c>
      <c r="K20">
        <v>100</v>
      </c>
      <c r="L20" t="s">
        <v>36</v>
      </c>
      <c r="M20" t="s">
        <v>32</v>
      </c>
      <c r="N20" s="38" t="s">
        <v>103</v>
      </c>
      <c r="O20" t="s">
        <v>38</v>
      </c>
      <c r="P20" t="s">
        <v>39</v>
      </c>
      <c r="Q20" t="b">
        <v>1</v>
      </c>
      <c r="R20">
        <v>2015</v>
      </c>
      <c r="S20" s="38">
        <v>2013</v>
      </c>
      <c r="T20">
        <v>3</v>
      </c>
      <c r="U20">
        <v>5</v>
      </c>
      <c r="V20">
        <v>1</v>
      </c>
      <c r="W20" s="38">
        <v>2</v>
      </c>
      <c r="X20" t="s">
        <v>40</v>
      </c>
      <c r="Z20">
        <v>4.5</v>
      </c>
      <c r="AA20">
        <v>1.007889485590526</v>
      </c>
    </row>
    <row r="21" spans="1:27">
      <c r="A21" s="5" t="s">
        <v>113</v>
      </c>
      <c r="B21" t="s">
        <v>114</v>
      </c>
      <c r="C21" s="38" t="s">
        <v>115</v>
      </c>
      <c r="D21" t="s">
        <v>30</v>
      </c>
      <c r="E21" s="38" t="s">
        <v>31</v>
      </c>
      <c r="F21" s="5" t="s">
        <v>32</v>
      </c>
      <c r="G21" s="57" t="s">
        <v>33</v>
      </c>
      <c r="H21" s="7">
        <v>42226</v>
      </c>
      <c r="I21" t="s">
        <v>111</v>
      </c>
      <c r="J21" s="59" t="s">
        <v>116</v>
      </c>
      <c r="K21">
        <v>100</v>
      </c>
      <c r="L21" t="s">
        <v>36</v>
      </c>
      <c r="M21" t="s">
        <v>32</v>
      </c>
      <c r="N21" s="38" t="s">
        <v>103</v>
      </c>
      <c r="O21" t="s">
        <v>38</v>
      </c>
      <c r="P21" t="s">
        <v>39</v>
      </c>
      <c r="Q21" t="b">
        <v>1</v>
      </c>
      <c r="R21">
        <v>2015</v>
      </c>
      <c r="S21" s="38">
        <v>2013</v>
      </c>
      <c r="T21">
        <v>3</v>
      </c>
      <c r="U21">
        <v>5</v>
      </c>
      <c r="V21">
        <v>1</v>
      </c>
      <c r="W21" s="38">
        <v>2</v>
      </c>
      <c r="X21" t="s">
        <v>40</v>
      </c>
      <c r="Z21">
        <v>4.5</v>
      </c>
      <c r="AA21">
        <v>1.0115343466229649</v>
      </c>
    </row>
    <row r="22" spans="1:27">
      <c r="A22" s="5" t="s">
        <v>117</v>
      </c>
      <c r="B22" t="s">
        <v>118</v>
      </c>
      <c r="C22" s="38" t="s">
        <v>119</v>
      </c>
      <c r="D22" t="s">
        <v>30</v>
      </c>
      <c r="E22" s="38" t="s">
        <v>31</v>
      </c>
      <c r="F22" s="5" t="s">
        <v>32</v>
      </c>
      <c r="G22" s="57" t="s">
        <v>33</v>
      </c>
      <c r="H22" s="7">
        <v>42226</v>
      </c>
      <c r="I22" t="s">
        <v>111</v>
      </c>
      <c r="J22" s="59" t="s">
        <v>120</v>
      </c>
      <c r="K22">
        <v>100</v>
      </c>
      <c r="L22" t="s">
        <v>36</v>
      </c>
      <c r="M22" t="s">
        <v>32</v>
      </c>
      <c r="N22" s="38" t="s">
        <v>103</v>
      </c>
      <c r="O22" t="s">
        <v>38</v>
      </c>
      <c r="P22" t="s">
        <v>39</v>
      </c>
      <c r="Q22" t="b">
        <v>1</v>
      </c>
      <c r="R22">
        <v>2015</v>
      </c>
      <c r="S22" s="38">
        <v>2013</v>
      </c>
      <c r="T22">
        <v>3</v>
      </c>
      <c r="U22">
        <v>5</v>
      </c>
      <c r="V22">
        <v>1</v>
      </c>
      <c r="W22" s="38">
        <v>2</v>
      </c>
      <c r="X22" t="s">
        <v>40</v>
      </c>
      <c r="Z22">
        <v>4.5</v>
      </c>
      <c r="AA22">
        <v>1.0427715573999372</v>
      </c>
    </row>
    <row r="23" spans="1:27">
      <c r="A23" s="5" t="s">
        <v>121</v>
      </c>
      <c r="B23" t="s">
        <v>122</v>
      </c>
      <c r="C23" s="38" t="s">
        <v>123</v>
      </c>
      <c r="D23" t="s">
        <v>30</v>
      </c>
      <c r="E23" s="38" t="s">
        <v>31</v>
      </c>
      <c r="F23" s="5" t="s">
        <v>32</v>
      </c>
      <c r="G23" s="57" t="s">
        <v>33</v>
      </c>
      <c r="H23" s="7">
        <v>42226</v>
      </c>
      <c r="I23" t="s">
        <v>111</v>
      </c>
      <c r="J23" s="59" t="s">
        <v>124</v>
      </c>
      <c r="K23">
        <v>100</v>
      </c>
      <c r="L23" t="s">
        <v>36</v>
      </c>
      <c r="M23" t="s">
        <v>32</v>
      </c>
      <c r="N23" s="38" t="s">
        <v>103</v>
      </c>
      <c r="O23" t="s">
        <v>38</v>
      </c>
      <c r="P23" t="s">
        <v>39</v>
      </c>
      <c r="Q23" t="b">
        <v>1</v>
      </c>
      <c r="R23">
        <v>2015</v>
      </c>
      <c r="S23" s="38">
        <v>2013</v>
      </c>
      <c r="T23">
        <v>3</v>
      </c>
      <c r="U23">
        <v>5</v>
      </c>
      <c r="V23">
        <v>1</v>
      </c>
      <c r="W23" s="38">
        <v>2</v>
      </c>
      <c r="X23" t="s">
        <v>40</v>
      </c>
      <c r="Z23">
        <v>4.5</v>
      </c>
      <c r="AA23">
        <v>1.0183718285165035</v>
      </c>
    </row>
    <row r="24" spans="1:27">
      <c r="A24" s="5" t="s">
        <v>125</v>
      </c>
      <c r="B24" t="s">
        <v>126</v>
      </c>
      <c r="C24" s="38" t="s">
        <v>127</v>
      </c>
      <c r="D24" t="s">
        <v>30</v>
      </c>
      <c r="E24" s="38" t="s">
        <v>31</v>
      </c>
      <c r="F24" s="5" t="s">
        <v>32</v>
      </c>
      <c r="G24" s="57" t="s">
        <v>33</v>
      </c>
      <c r="H24" s="7">
        <v>42226</v>
      </c>
      <c r="I24" t="s">
        <v>111</v>
      </c>
      <c r="J24" s="59" t="s">
        <v>128</v>
      </c>
      <c r="K24">
        <v>100</v>
      </c>
      <c r="L24" t="s">
        <v>36</v>
      </c>
      <c r="M24" t="s">
        <v>32</v>
      </c>
      <c r="N24" s="38" t="s">
        <v>103</v>
      </c>
      <c r="O24" t="s">
        <v>38</v>
      </c>
      <c r="P24" t="s">
        <v>39</v>
      </c>
      <c r="Q24" t="b">
        <v>1</v>
      </c>
      <c r="R24">
        <v>2015</v>
      </c>
      <c r="S24" s="38">
        <v>2013</v>
      </c>
      <c r="T24">
        <v>3</v>
      </c>
      <c r="U24">
        <v>5</v>
      </c>
      <c r="V24">
        <v>1</v>
      </c>
      <c r="W24" s="38">
        <v>2</v>
      </c>
      <c r="X24" t="s">
        <v>40</v>
      </c>
      <c r="Z24">
        <v>4.5</v>
      </c>
      <c r="AA24">
        <v>1.0173021425754347</v>
      </c>
    </row>
    <row r="25" spans="1:27">
      <c r="A25" s="5" t="s">
        <v>129</v>
      </c>
      <c r="B25" t="s">
        <v>130</v>
      </c>
      <c r="C25" s="38" t="s">
        <v>131</v>
      </c>
      <c r="D25" t="s">
        <v>30</v>
      </c>
      <c r="E25" s="38" t="s">
        <v>31</v>
      </c>
      <c r="F25" s="5" t="s">
        <v>32</v>
      </c>
      <c r="G25" s="57" t="s">
        <v>33</v>
      </c>
      <c r="H25" s="7">
        <v>42226</v>
      </c>
      <c r="I25" t="s">
        <v>111</v>
      </c>
      <c r="J25" s="59" t="s">
        <v>132</v>
      </c>
      <c r="K25">
        <v>100</v>
      </c>
      <c r="L25" t="s">
        <v>36</v>
      </c>
      <c r="M25" t="s">
        <v>32</v>
      </c>
      <c r="N25" s="38" t="s">
        <v>103</v>
      </c>
      <c r="O25" t="s">
        <v>38</v>
      </c>
      <c r="P25" t="s">
        <v>39</v>
      </c>
      <c r="Q25" t="b">
        <v>1</v>
      </c>
      <c r="R25">
        <v>2015</v>
      </c>
      <c r="S25" s="38">
        <v>2013</v>
      </c>
      <c r="T25">
        <v>3</v>
      </c>
      <c r="U25">
        <v>5</v>
      </c>
      <c r="V25">
        <v>1</v>
      </c>
      <c r="W25" s="38">
        <v>2</v>
      </c>
      <c r="X25" t="s">
        <v>40</v>
      </c>
      <c r="Z25">
        <v>4.5</v>
      </c>
      <c r="AA25">
        <v>1.0072905263952734</v>
      </c>
    </row>
    <row r="26" spans="1:27">
      <c r="A26" s="5" t="s">
        <v>133</v>
      </c>
      <c r="B26" t="s">
        <v>134</v>
      </c>
      <c r="C26" s="38" t="s">
        <v>135</v>
      </c>
      <c r="D26" t="s">
        <v>30</v>
      </c>
      <c r="E26" s="38" t="s">
        <v>31</v>
      </c>
      <c r="F26" s="5" t="s">
        <v>32</v>
      </c>
      <c r="G26" s="57" t="s">
        <v>33</v>
      </c>
      <c r="H26" s="7">
        <v>42226</v>
      </c>
      <c r="I26" t="s">
        <v>111</v>
      </c>
      <c r="J26" s="59" t="s">
        <v>136</v>
      </c>
      <c r="K26">
        <v>100</v>
      </c>
      <c r="L26" t="s">
        <v>36</v>
      </c>
      <c r="M26" t="s">
        <v>32</v>
      </c>
      <c r="N26" s="38" t="s">
        <v>103</v>
      </c>
      <c r="O26" t="s">
        <v>38</v>
      </c>
      <c r="P26" t="s">
        <v>39</v>
      </c>
      <c r="Q26" t="b">
        <v>1</v>
      </c>
      <c r="R26">
        <v>2015</v>
      </c>
      <c r="S26" s="38">
        <v>2013</v>
      </c>
      <c r="T26">
        <v>3</v>
      </c>
      <c r="U26">
        <v>5</v>
      </c>
      <c r="V26">
        <v>1</v>
      </c>
      <c r="W26" s="38">
        <v>2</v>
      </c>
      <c r="X26" t="s">
        <v>40</v>
      </c>
      <c r="Z26">
        <v>4.5</v>
      </c>
      <c r="AA26">
        <v>1.0203509454636654</v>
      </c>
    </row>
    <row r="27" spans="1:27">
      <c r="A27" s="5" t="s">
        <v>137</v>
      </c>
      <c r="B27" t="s">
        <v>138</v>
      </c>
      <c r="C27" s="38" t="s">
        <v>139</v>
      </c>
      <c r="D27" t="s">
        <v>30</v>
      </c>
      <c r="E27" s="38" t="s">
        <v>31</v>
      </c>
      <c r="F27" s="5" t="s">
        <v>32</v>
      </c>
      <c r="G27" s="57" t="s">
        <v>33</v>
      </c>
      <c r="H27" s="7">
        <v>42226</v>
      </c>
      <c r="I27" t="s">
        <v>111</v>
      </c>
      <c r="J27" s="59" t="s">
        <v>140</v>
      </c>
      <c r="K27">
        <v>100</v>
      </c>
      <c r="L27" t="s">
        <v>36</v>
      </c>
      <c r="M27" t="s">
        <v>32</v>
      </c>
      <c r="N27" s="38" t="s">
        <v>103</v>
      </c>
      <c r="O27" t="s">
        <v>38</v>
      </c>
      <c r="P27" t="s">
        <v>39</v>
      </c>
      <c r="Q27" t="b">
        <v>1</v>
      </c>
      <c r="R27">
        <v>2015</v>
      </c>
      <c r="S27" s="38">
        <v>2013</v>
      </c>
      <c r="T27">
        <v>3</v>
      </c>
      <c r="U27">
        <v>5</v>
      </c>
      <c r="V27">
        <v>1</v>
      </c>
      <c r="W27" s="38">
        <v>2</v>
      </c>
      <c r="X27" t="s">
        <v>40</v>
      </c>
      <c r="Z27">
        <v>4.5</v>
      </c>
      <c r="AA27">
        <v>1.0078359893504634</v>
      </c>
    </row>
    <row r="28" spans="1:27">
      <c r="A28" s="5" t="s">
        <v>141</v>
      </c>
      <c r="B28" t="s">
        <v>142</v>
      </c>
      <c r="C28" s="38" t="s">
        <v>143</v>
      </c>
      <c r="D28" t="s">
        <v>30</v>
      </c>
      <c r="E28" s="38" t="s">
        <v>31</v>
      </c>
      <c r="F28" s="5" t="s">
        <v>32</v>
      </c>
      <c r="G28" s="57" t="s">
        <v>33</v>
      </c>
      <c r="H28" s="7">
        <v>42226</v>
      </c>
      <c r="I28" t="s">
        <v>111</v>
      </c>
      <c r="J28" s="59" t="s">
        <v>144</v>
      </c>
      <c r="K28">
        <v>100</v>
      </c>
      <c r="L28" t="s">
        <v>36</v>
      </c>
      <c r="M28" t="s">
        <v>32</v>
      </c>
      <c r="N28" s="38" t="s">
        <v>103</v>
      </c>
      <c r="O28" t="s">
        <v>38</v>
      </c>
      <c r="P28" t="s">
        <v>39</v>
      </c>
      <c r="Q28" t="b">
        <v>1</v>
      </c>
      <c r="R28">
        <v>2015</v>
      </c>
      <c r="S28" s="38">
        <v>2013</v>
      </c>
      <c r="T28">
        <v>3</v>
      </c>
      <c r="U28">
        <v>5</v>
      </c>
      <c r="V28">
        <v>1</v>
      </c>
      <c r="W28" s="38">
        <v>2</v>
      </c>
      <c r="X28" t="s">
        <v>40</v>
      </c>
      <c r="Z28">
        <v>4.5</v>
      </c>
      <c r="AA28">
        <v>1.0019000621184448</v>
      </c>
    </row>
    <row r="29" spans="1:27">
      <c r="A29" s="5" t="s">
        <v>145</v>
      </c>
      <c r="B29" t="s">
        <v>146</v>
      </c>
      <c r="C29" s="38" t="s">
        <v>147</v>
      </c>
      <c r="D29" t="s">
        <v>30</v>
      </c>
      <c r="E29" s="38" t="s">
        <v>31</v>
      </c>
      <c r="F29" s="5" t="s">
        <v>32</v>
      </c>
      <c r="G29" s="57" t="s">
        <v>33</v>
      </c>
      <c r="H29" s="7">
        <v>42226</v>
      </c>
      <c r="I29" t="s">
        <v>101</v>
      </c>
      <c r="J29" s="59" t="s">
        <v>148</v>
      </c>
      <c r="K29">
        <v>100</v>
      </c>
      <c r="L29" t="s">
        <v>36</v>
      </c>
      <c r="M29" t="s">
        <v>32</v>
      </c>
      <c r="N29" s="38" t="s">
        <v>103</v>
      </c>
      <c r="O29" t="s">
        <v>38</v>
      </c>
      <c r="P29" t="s">
        <v>39</v>
      </c>
      <c r="Q29" t="b">
        <v>1</v>
      </c>
      <c r="R29">
        <v>2015</v>
      </c>
      <c r="S29" s="38">
        <v>2013</v>
      </c>
      <c r="T29">
        <v>3</v>
      </c>
      <c r="U29">
        <v>5</v>
      </c>
      <c r="V29">
        <v>1</v>
      </c>
      <c r="W29" s="38">
        <v>2</v>
      </c>
      <c r="X29" t="s">
        <v>40</v>
      </c>
      <c r="Z29">
        <v>4.5</v>
      </c>
      <c r="AA29">
        <v>1.0048584544263408</v>
      </c>
    </row>
    <row r="30" spans="1:27">
      <c r="A30" s="5" t="s">
        <v>149</v>
      </c>
      <c r="B30" t="s">
        <v>150</v>
      </c>
      <c r="C30" s="38" t="s">
        <v>151</v>
      </c>
      <c r="D30" t="s">
        <v>30</v>
      </c>
      <c r="E30" s="38" t="s">
        <v>31</v>
      </c>
      <c r="F30" s="5" t="s">
        <v>32</v>
      </c>
      <c r="G30" s="57" t="s">
        <v>33</v>
      </c>
      <c r="H30" s="7">
        <v>42226</v>
      </c>
      <c r="I30" t="s">
        <v>111</v>
      </c>
      <c r="J30" s="59" t="s">
        <v>152</v>
      </c>
      <c r="K30">
        <v>100</v>
      </c>
      <c r="L30" t="s">
        <v>36</v>
      </c>
      <c r="M30" t="s">
        <v>32</v>
      </c>
      <c r="N30" s="38" t="s">
        <v>103</v>
      </c>
      <c r="O30" t="s">
        <v>38</v>
      </c>
      <c r="P30" t="s">
        <v>39</v>
      </c>
      <c r="Q30" t="b">
        <v>1</v>
      </c>
      <c r="R30">
        <v>2015</v>
      </c>
      <c r="S30" s="38">
        <v>2013</v>
      </c>
      <c r="T30">
        <v>3</v>
      </c>
      <c r="U30">
        <v>5</v>
      </c>
      <c r="V30">
        <v>1</v>
      </c>
      <c r="W30" s="38">
        <v>2</v>
      </c>
      <c r="X30" t="s">
        <v>40</v>
      </c>
      <c r="Z30">
        <v>4.5</v>
      </c>
      <c r="AA30">
        <v>1.0084167942204569</v>
      </c>
    </row>
    <row r="31" spans="1:27">
      <c r="A31" s="5" t="s">
        <v>153</v>
      </c>
      <c r="B31" t="s">
        <v>154</v>
      </c>
      <c r="C31" s="38" t="s">
        <v>155</v>
      </c>
      <c r="D31" t="s">
        <v>30</v>
      </c>
      <c r="E31" s="38" t="s">
        <v>31</v>
      </c>
      <c r="F31" s="5" t="s">
        <v>32</v>
      </c>
      <c r="G31" s="57" t="s">
        <v>33</v>
      </c>
      <c r="H31" s="7">
        <v>42226</v>
      </c>
      <c r="I31" t="s">
        <v>111</v>
      </c>
      <c r="J31" s="59" t="s">
        <v>156</v>
      </c>
      <c r="K31">
        <v>100</v>
      </c>
      <c r="L31" t="s">
        <v>36</v>
      </c>
      <c r="M31" t="s">
        <v>32</v>
      </c>
      <c r="N31" s="38" t="s">
        <v>103</v>
      </c>
      <c r="O31" t="s">
        <v>38</v>
      </c>
      <c r="P31" t="s">
        <v>39</v>
      </c>
      <c r="Q31" t="b">
        <v>1</v>
      </c>
      <c r="R31">
        <v>2015</v>
      </c>
      <c r="S31" s="38">
        <v>2013</v>
      </c>
      <c r="T31">
        <v>3</v>
      </c>
      <c r="U31">
        <v>5</v>
      </c>
      <c r="V31">
        <v>1</v>
      </c>
      <c r="W31" s="38">
        <v>2</v>
      </c>
      <c r="X31" t="s">
        <v>40</v>
      </c>
      <c r="Z31">
        <v>4.5</v>
      </c>
      <c r="AA31">
        <v>1.0032755480048317</v>
      </c>
    </row>
    <row r="32" spans="1:27">
      <c r="C32" s="38"/>
    </row>
    <row r="33" spans="1:27">
      <c r="A33" s="5" t="s">
        <v>157</v>
      </c>
      <c r="B33" t="s">
        <v>158</v>
      </c>
      <c r="C33" s="38" t="s">
        <v>159</v>
      </c>
      <c r="D33" t="s">
        <v>30</v>
      </c>
      <c r="E33" s="17" t="s">
        <v>31</v>
      </c>
      <c r="F33" s="5" t="s">
        <v>32</v>
      </c>
      <c r="G33" s="57" t="s">
        <v>33</v>
      </c>
      <c r="H33" s="7">
        <v>42295</v>
      </c>
      <c r="I33" t="s">
        <v>160</v>
      </c>
      <c r="J33" s="54" t="s">
        <v>161</v>
      </c>
      <c r="K33">
        <v>100</v>
      </c>
      <c r="L33" t="s">
        <v>36</v>
      </c>
      <c r="M33" t="s">
        <v>32</v>
      </c>
      <c r="N33" s="38" t="s">
        <v>162</v>
      </c>
      <c r="O33" t="s">
        <v>38</v>
      </c>
      <c r="P33" t="s">
        <v>39</v>
      </c>
      <c r="Q33" t="b">
        <v>1</v>
      </c>
      <c r="R33">
        <v>2015</v>
      </c>
      <c r="S33" s="38">
        <v>2013</v>
      </c>
      <c r="T33">
        <v>3</v>
      </c>
      <c r="U33">
        <v>5</v>
      </c>
      <c r="V33">
        <v>1</v>
      </c>
      <c r="W33" s="38">
        <v>2</v>
      </c>
      <c r="X33" t="s">
        <v>40</v>
      </c>
      <c r="Z33">
        <v>4.5</v>
      </c>
      <c r="AA33">
        <v>1.0830570491127411</v>
      </c>
    </row>
    <row r="34" spans="1:27">
      <c r="A34" s="5" t="s">
        <v>163</v>
      </c>
      <c r="B34" t="s">
        <v>164</v>
      </c>
      <c r="C34" s="38" t="s">
        <v>165</v>
      </c>
      <c r="D34" t="s">
        <v>30</v>
      </c>
      <c r="E34" s="17" t="s">
        <v>31</v>
      </c>
      <c r="F34" s="5" t="s">
        <v>32</v>
      </c>
      <c r="G34" s="57" t="s">
        <v>33</v>
      </c>
      <c r="H34" s="7">
        <v>42295</v>
      </c>
      <c r="I34" t="s">
        <v>160</v>
      </c>
      <c r="J34" s="54" t="s">
        <v>166</v>
      </c>
      <c r="K34">
        <v>100</v>
      </c>
      <c r="L34" t="s">
        <v>36</v>
      </c>
      <c r="M34" t="s">
        <v>32</v>
      </c>
      <c r="N34" s="38" t="s">
        <v>162</v>
      </c>
      <c r="O34" t="s">
        <v>38</v>
      </c>
      <c r="P34" t="s">
        <v>39</v>
      </c>
      <c r="Q34" t="b">
        <v>1</v>
      </c>
      <c r="R34">
        <v>2015</v>
      </c>
      <c r="S34" s="38">
        <v>2013</v>
      </c>
      <c r="T34">
        <v>3</v>
      </c>
      <c r="U34">
        <v>5</v>
      </c>
      <c r="V34">
        <v>1</v>
      </c>
      <c r="W34" s="38">
        <v>2</v>
      </c>
      <c r="X34" t="s">
        <v>40</v>
      </c>
      <c r="Z34">
        <v>4.5</v>
      </c>
      <c r="AA34">
        <v>1.6983697439313323</v>
      </c>
    </row>
    <row r="35" spans="1:27">
      <c r="A35" s="5" t="s">
        <v>167</v>
      </c>
      <c r="B35" t="s">
        <v>168</v>
      </c>
      <c r="C35" s="38" t="s">
        <v>169</v>
      </c>
      <c r="D35" t="s">
        <v>30</v>
      </c>
      <c r="E35" s="17" t="s">
        <v>31</v>
      </c>
      <c r="F35" s="5" t="s">
        <v>32</v>
      </c>
      <c r="G35" s="57" t="s">
        <v>33</v>
      </c>
      <c r="H35" s="7">
        <v>42295</v>
      </c>
      <c r="I35" t="s">
        <v>160</v>
      </c>
      <c r="J35" s="54" t="s">
        <v>170</v>
      </c>
      <c r="K35">
        <v>100</v>
      </c>
      <c r="L35" t="s">
        <v>36</v>
      </c>
      <c r="M35" t="s">
        <v>32</v>
      </c>
      <c r="N35" s="38" t="s">
        <v>162</v>
      </c>
      <c r="O35" t="s">
        <v>38</v>
      </c>
      <c r="P35" t="s">
        <v>39</v>
      </c>
      <c r="Q35" t="b">
        <v>1</v>
      </c>
      <c r="R35">
        <v>2015</v>
      </c>
      <c r="S35" s="38">
        <v>2013</v>
      </c>
      <c r="T35">
        <v>3</v>
      </c>
      <c r="U35">
        <v>5</v>
      </c>
      <c r="V35">
        <v>1</v>
      </c>
      <c r="W35" s="38">
        <v>2</v>
      </c>
      <c r="X35" t="s">
        <v>40</v>
      </c>
      <c r="Z35">
        <v>4.5</v>
      </c>
      <c r="AA35">
        <v>1.6013395527677963</v>
      </c>
    </row>
    <row r="36" spans="1:27">
      <c r="A36" s="5" t="s">
        <v>171</v>
      </c>
      <c r="B36" t="s">
        <v>172</v>
      </c>
      <c r="C36" s="38" t="s">
        <v>173</v>
      </c>
      <c r="D36" t="s">
        <v>30</v>
      </c>
      <c r="E36" s="17" t="s">
        <v>31</v>
      </c>
      <c r="F36" s="5" t="s">
        <v>32</v>
      </c>
      <c r="G36" s="57" t="s">
        <v>33</v>
      </c>
      <c r="H36" s="7">
        <v>42295</v>
      </c>
      <c r="I36" t="s">
        <v>160</v>
      </c>
      <c r="J36" s="54" t="s">
        <v>174</v>
      </c>
      <c r="K36">
        <v>100</v>
      </c>
      <c r="L36" t="s">
        <v>36</v>
      </c>
      <c r="M36" t="s">
        <v>32</v>
      </c>
      <c r="N36" s="38" t="s">
        <v>162</v>
      </c>
      <c r="O36" t="s">
        <v>38</v>
      </c>
      <c r="P36" t="s">
        <v>39</v>
      </c>
      <c r="Q36" t="b">
        <v>1</v>
      </c>
      <c r="R36">
        <v>2015</v>
      </c>
      <c r="S36" s="38">
        <v>2013</v>
      </c>
      <c r="T36">
        <v>3</v>
      </c>
      <c r="U36">
        <v>5</v>
      </c>
      <c r="V36">
        <v>1</v>
      </c>
      <c r="W36" s="38">
        <v>2</v>
      </c>
      <c r="X36" t="s">
        <v>40</v>
      </c>
      <c r="Z36">
        <v>4.5</v>
      </c>
      <c r="AA36">
        <v>1.1485418797191147</v>
      </c>
    </row>
    <row r="37" spans="1:27">
      <c r="A37" s="5" t="s">
        <v>175</v>
      </c>
      <c r="B37" t="s">
        <v>176</v>
      </c>
      <c r="C37" s="38" t="s">
        <v>177</v>
      </c>
      <c r="D37" t="s">
        <v>30</v>
      </c>
      <c r="E37" s="17" t="s">
        <v>31</v>
      </c>
      <c r="F37" s="5" t="s">
        <v>32</v>
      </c>
      <c r="G37" s="57" t="s">
        <v>33</v>
      </c>
      <c r="H37" s="7">
        <v>42295</v>
      </c>
      <c r="I37" t="s">
        <v>160</v>
      </c>
      <c r="J37" s="54" t="s">
        <v>178</v>
      </c>
      <c r="K37">
        <v>100</v>
      </c>
      <c r="L37" t="s">
        <v>36</v>
      </c>
      <c r="M37" t="s">
        <v>32</v>
      </c>
      <c r="N37" s="38" t="s">
        <v>162</v>
      </c>
      <c r="O37" t="s">
        <v>38</v>
      </c>
      <c r="P37" t="s">
        <v>39</v>
      </c>
      <c r="Q37" t="b">
        <v>1</v>
      </c>
      <c r="R37">
        <v>2015</v>
      </c>
      <c r="S37" s="38">
        <v>2013</v>
      </c>
      <c r="T37">
        <v>3</v>
      </c>
      <c r="U37">
        <v>5</v>
      </c>
      <c r="V37">
        <v>1</v>
      </c>
      <c r="W37" s="38">
        <v>2</v>
      </c>
      <c r="X37" t="s">
        <v>40</v>
      </c>
      <c r="Z37">
        <v>4.5</v>
      </c>
      <c r="AA37">
        <v>3.9824180370255444</v>
      </c>
    </row>
    <row r="38" spans="1:27">
      <c r="A38" s="5" t="s">
        <v>179</v>
      </c>
      <c r="B38" t="s">
        <v>180</v>
      </c>
      <c r="C38" s="38" t="s">
        <v>181</v>
      </c>
      <c r="D38" t="s">
        <v>30</v>
      </c>
      <c r="E38" s="17" t="s">
        <v>31</v>
      </c>
      <c r="F38" s="5" t="s">
        <v>32</v>
      </c>
      <c r="G38" s="57" t="s">
        <v>33</v>
      </c>
      <c r="H38" s="7">
        <v>42295</v>
      </c>
      <c r="I38" t="s">
        <v>160</v>
      </c>
      <c r="J38" s="54" t="s">
        <v>182</v>
      </c>
      <c r="K38">
        <v>100</v>
      </c>
      <c r="L38" t="s">
        <v>36</v>
      </c>
      <c r="M38" t="s">
        <v>32</v>
      </c>
      <c r="N38" s="38" t="s">
        <v>162</v>
      </c>
      <c r="O38" t="s">
        <v>38</v>
      </c>
      <c r="P38" t="s">
        <v>39</v>
      </c>
      <c r="Q38" t="b">
        <v>1</v>
      </c>
      <c r="R38">
        <v>2015</v>
      </c>
      <c r="S38" s="38">
        <v>2013</v>
      </c>
      <c r="T38">
        <v>3</v>
      </c>
      <c r="U38">
        <v>5</v>
      </c>
      <c r="V38">
        <v>1</v>
      </c>
      <c r="W38" s="38">
        <v>2</v>
      </c>
      <c r="X38" t="s">
        <v>40</v>
      </c>
      <c r="Z38">
        <v>4.5</v>
      </c>
      <c r="AA38">
        <v>1.101642782297712</v>
      </c>
    </row>
    <row r="39" spans="1:27">
      <c r="A39" s="5" t="s">
        <v>183</v>
      </c>
      <c r="B39" t="s">
        <v>184</v>
      </c>
      <c r="C39" s="38" t="s">
        <v>185</v>
      </c>
      <c r="D39" t="s">
        <v>30</v>
      </c>
      <c r="E39" s="17" t="s">
        <v>31</v>
      </c>
      <c r="F39" s="5" t="s">
        <v>32</v>
      </c>
      <c r="G39" s="57" t="s">
        <v>33</v>
      </c>
      <c r="H39" s="7">
        <v>42295</v>
      </c>
      <c r="I39" t="s">
        <v>160</v>
      </c>
      <c r="J39" s="54" t="s">
        <v>186</v>
      </c>
      <c r="K39">
        <v>100</v>
      </c>
      <c r="L39" t="s">
        <v>36</v>
      </c>
      <c r="M39" t="s">
        <v>32</v>
      </c>
      <c r="N39" s="38" t="s">
        <v>162</v>
      </c>
      <c r="O39" t="s">
        <v>38</v>
      </c>
      <c r="P39" t="s">
        <v>39</v>
      </c>
      <c r="Q39" t="b">
        <v>1</v>
      </c>
      <c r="R39">
        <v>2015</v>
      </c>
      <c r="S39" s="38">
        <v>2013</v>
      </c>
      <c r="T39">
        <v>3</v>
      </c>
      <c r="U39">
        <v>5</v>
      </c>
      <c r="V39">
        <v>1</v>
      </c>
      <c r="W39" s="38">
        <v>2</v>
      </c>
      <c r="X39" t="s">
        <v>40</v>
      </c>
      <c r="Z39">
        <v>4.5</v>
      </c>
      <c r="AA39">
        <v>1.0343492459545738</v>
      </c>
    </row>
    <row r="40" spans="1:27">
      <c r="A40" s="5" t="s">
        <v>187</v>
      </c>
      <c r="B40" t="s">
        <v>188</v>
      </c>
      <c r="C40" s="38" t="s">
        <v>189</v>
      </c>
      <c r="D40" t="s">
        <v>30</v>
      </c>
      <c r="E40" s="17" t="s">
        <v>31</v>
      </c>
      <c r="F40" s="5" t="s">
        <v>32</v>
      </c>
      <c r="G40" s="57" t="s">
        <v>33</v>
      </c>
      <c r="H40" s="7">
        <v>42295</v>
      </c>
      <c r="I40" t="s">
        <v>160</v>
      </c>
      <c r="J40" s="54" t="s">
        <v>190</v>
      </c>
      <c r="K40">
        <v>100</v>
      </c>
      <c r="L40" t="s">
        <v>36</v>
      </c>
      <c r="M40" t="s">
        <v>32</v>
      </c>
      <c r="N40" s="38" t="s">
        <v>162</v>
      </c>
      <c r="O40" t="s">
        <v>38</v>
      </c>
      <c r="P40" t="s">
        <v>39</v>
      </c>
      <c r="Q40" t="b">
        <v>1</v>
      </c>
      <c r="R40">
        <v>2015</v>
      </c>
      <c r="S40" s="38">
        <v>2013</v>
      </c>
      <c r="T40">
        <v>3</v>
      </c>
      <c r="U40">
        <v>5</v>
      </c>
      <c r="V40">
        <v>1</v>
      </c>
      <c r="W40" s="38">
        <v>2</v>
      </c>
      <c r="X40" t="s">
        <v>40</v>
      </c>
      <c r="Z40">
        <v>4.5</v>
      </c>
      <c r="AA40">
        <v>1.0667630452552845</v>
      </c>
    </row>
    <row r="41" spans="1:27">
      <c r="A41" s="5" t="s">
        <v>191</v>
      </c>
      <c r="B41" t="s">
        <v>192</v>
      </c>
      <c r="C41" s="38" t="s">
        <v>193</v>
      </c>
      <c r="D41" t="s">
        <v>30</v>
      </c>
      <c r="E41" s="17" t="s">
        <v>31</v>
      </c>
      <c r="F41" s="5" t="s">
        <v>32</v>
      </c>
      <c r="G41" s="57" t="s">
        <v>33</v>
      </c>
      <c r="H41" s="7">
        <v>42295</v>
      </c>
      <c r="I41" t="s">
        <v>194</v>
      </c>
      <c r="J41" s="54" t="s">
        <v>195</v>
      </c>
      <c r="K41">
        <v>100</v>
      </c>
      <c r="L41" t="s">
        <v>36</v>
      </c>
      <c r="M41" t="s">
        <v>32</v>
      </c>
      <c r="N41" s="38" t="s">
        <v>37</v>
      </c>
      <c r="O41" t="s">
        <v>38</v>
      </c>
      <c r="P41" t="s">
        <v>31</v>
      </c>
      <c r="Q41" t="b">
        <v>1</v>
      </c>
      <c r="R41">
        <v>2015</v>
      </c>
      <c r="S41" s="38">
        <v>2013</v>
      </c>
      <c r="T41">
        <v>3</v>
      </c>
      <c r="U41">
        <v>5</v>
      </c>
      <c r="V41">
        <v>1</v>
      </c>
      <c r="W41" s="17">
        <v>2</v>
      </c>
      <c r="X41" t="s">
        <v>40</v>
      </c>
      <c r="Z41">
        <v>4.5</v>
      </c>
      <c r="AA41">
        <v>6.4560028456296239</v>
      </c>
    </row>
    <row r="42" spans="1:27">
      <c r="A42" s="5" t="s">
        <v>196</v>
      </c>
      <c r="B42" t="s">
        <v>197</v>
      </c>
      <c r="C42" s="38" t="s">
        <v>198</v>
      </c>
      <c r="D42" t="s">
        <v>30</v>
      </c>
      <c r="E42" s="17" t="s">
        <v>31</v>
      </c>
      <c r="F42" s="5" t="s">
        <v>32</v>
      </c>
      <c r="G42" s="57" t="s">
        <v>33</v>
      </c>
      <c r="H42" s="7">
        <v>42295</v>
      </c>
      <c r="I42" t="s">
        <v>199</v>
      </c>
      <c r="J42" s="55" t="s">
        <v>200</v>
      </c>
      <c r="K42">
        <v>100</v>
      </c>
      <c r="L42" t="s">
        <v>36</v>
      </c>
      <c r="M42" t="s">
        <v>32</v>
      </c>
      <c r="N42" s="38" t="s">
        <v>201</v>
      </c>
      <c r="O42" t="s">
        <v>38</v>
      </c>
      <c r="P42" t="s">
        <v>31</v>
      </c>
      <c r="Q42" t="b">
        <v>1</v>
      </c>
      <c r="R42">
        <v>2015</v>
      </c>
      <c r="S42" s="38">
        <v>2013</v>
      </c>
      <c r="T42">
        <v>3</v>
      </c>
      <c r="U42">
        <v>5</v>
      </c>
      <c r="V42">
        <v>1</v>
      </c>
      <c r="W42" s="17">
        <v>2</v>
      </c>
      <c r="X42" t="s">
        <v>40</v>
      </c>
      <c r="Z42">
        <v>4.5</v>
      </c>
      <c r="AA42">
        <v>1.0233682790846443</v>
      </c>
    </row>
    <row r="43" spans="1:27">
      <c r="A43" s="5" t="s">
        <v>202</v>
      </c>
      <c r="B43" t="s">
        <v>203</v>
      </c>
      <c r="C43" s="38" t="s">
        <v>204</v>
      </c>
      <c r="D43" t="s">
        <v>30</v>
      </c>
      <c r="E43" s="17" t="s">
        <v>31</v>
      </c>
      <c r="F43" s="5" t="s">
        <v>32</v>
      </c>
      <c r="G43" s="57" t="s">
        <v>33</v>
      </c>
      <c r="H43" s="7">
        <v>42295</v>
      </c>
      <c r="I43" t="s">
        <v>205</v>
      </c>
      <c r="J43" s="55" t="s">
        <v>206</v>
      </c>
      <c r="K43">
        <v>100</v>
      </c>
      <c r="L43" t="s">
        <v>36</v>
      </c>
      <c r="M43" t="s">
        <v>32</v>
      </c>
      <c r="N43" s="38" t="s">
        <v>201</v>
      </c>
      <c r="O43" t="s">
        <v>38</v>
      </c>
      <c r="P43" t="s">
        <v>31</v>
      </c>
      <c r="Q43" t="b">
        <v>1</v>
      </c>
      <c r="R43">
        <v>2015</v>
      </c>
      <c r="S43" s="38">
        <v>2013</v>
      </c>
      <c r="T43">
        <v>3</v>
      </c>
      <c r="U43">
        <v>5</v>
      </c>
      <c r="V43">
        <v>1</v>
      </c>
      <c r="W43" s="17">
        <v>2</v>
      </c>
      <c r="X43" t="s">
        <v>40</v>
      </c>
      <c r="Z43">
        <v>4.5</v>
      </c>
      <c r="AA43">
        <v>1.002975424053733</v>
      </c>
    </row>
    <row r="44" spans="1:27">
      <c r="A44" s="5" t="s">
        <v>207</v>
      </c>
      <c r="B44" t="s">
        <v>208</v>
      </c>
      <c r="C44" s="38" t="s">
        <v>209</v>
      </c>
      <c r="D44" t="s">
        <v>30</v>
      </c>
      <c r="E44" s="17" t="s">
        <v>31</v>
      </c>
      <c r="F44" s="5" t="s">
        <v>32</v>
      </c>
      <c r="G44" s="57" t="s">
        <v>33</v>
      </c>
      <c r="H44" s="7">
        <v>42295</v>
      </c>
      <c r="I44" t="s">
        <v>210</v>
      </c>
      <c r="J44" s="54" t="s">
        <v>211</v>
      </c>
      <c r="K44">
        <v>100</v>
      </c>
      <c r="L44" t="s">
        <v>36</v>
      </c>
      <c r="M44" t="s">
        <v>32</v>
      </c>
      <c r="N44" s="38" t="s">
        <v>162</v>
      </c>
      <c r="O44" t="s">
        <v>38</v>
      </c>
      <c r="P44" t="s">
        <v>31</v>
      </c>
      <c r="Q44" t="b">
        <v>1</v>
      </c>
      <c r="R44">
        <v>2015</v>
      </c>
      <c r="S44" s="38">
        <v>2013</v>
      </c>
      <c r="T44">
        <v>3</v>
      </c>
      <c r="U44">
        <v>5</v>
      </c>
      <c r="V44">
        <v>1</v>
      </c>
      <c r="W44" s="17">
        <v>2</v>
      </c>
      <c r="X44" t="s">
        <v>40</v>
      </c>
      <c r="Z44">
        <v>4.5</v>
      </c>
      <c r="AA44">
        <v>1.4064169655951964</v>
      </c>
    </row>
    <row r="46" spans="1:27" ht="144">
      <c r="N46" s="62" t="s">
        <v>212</v>
      </c>
    </row>
    <row r="47" spans="1:27">
      <c r="D47" s="16"/>
      <c r="E47" s="38" t="s">
        <v>213</v>
      </c>
    </row>
  </sheetData>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6"/>
  <sheetViews>
    <sheetView workbookViewId="0" xr3:uid="{7BE570AB-09E9-518F-B8F7-3F91B7162CA9}">
      <pane xSplit="2" ySplit="3" topLeftCell="C4" activePane="bottomRight" state="frozen"/>
      <selection pane="bottomRight" activeCell="C5" sqref="C5:J33"/>
      <selection pane="bottomLeft" activeCell="A4" sqref="A4"/>
      <selection pane="topRight" activeCell="B1" sqref="B1"/>
    </sheetView>
  </sheetViews>
  <sheetFormatPr defaultRowHeight="14.45"/>
  <cols>
    <col min="2" max="2" width="26.42578125" customWidth="1"/>
    <col min="3" max="3" width="25.85546875" customWidth="1"/>
    <col min="4" max="4" width="25.28515625" customWidth="1"/>
    <col min="5" max="5" width="21.7109375" customWidth="1"/>
    <col min="6" max="6" width="22" customWidth="1"/>
    <col min="7" max="7" width="21.7109375" customWidth="1"/>
    <col min="8" max="8" width="18.5703125" customWidth="1"/>
    <col min="9" max="9" width="21.140625" customWidth="1"/>
    <col min="10" max="10" width="20" customWidth="1"/>
  </cols>
  <sheetData>
    <row r="1" spans="1:11" ht="18">
      <c r="B1" s="36" t="s">
        <v>400</v>
      </c>
      <c r="C1" s="5" t="s">
        <v>157</v>
      </c>
      <c r="D1" s="5" t="s">
        <v>163</v>
      </c>
      <c r="E1" s="5" t="s">
        <v>167</v>
      </c>
      <c r="F1" s="5" t="s">
        <v>171</v>
      </c>
      <c r="G1" s="5" t="s">
        <v>175</v>
      </c>
      <c r="H1" s="5" t="s">
        <v>179</v>
      </c>
      <c r="I1" s="5" t="s">
        <v>183</v>
      </c>
      <c r="J1" s="5" t="s">
        <v>187</v>
      </c>
    </row>
    <row r="2" spans="1:11" ht="15" customHeight="1">
      <c r="C2" s="68" t="s">
        <v>401</v>
      </c>
      <c r="D2" s="68"/>
      <c r="E2" s="68"/>
      <c r="F2" s="68"/>
      <c r="G2" s="68"/>
      <c r="H2" s="68"/>
      <c r="I2" s="68"/>
      <c r="J2" s="68"/>
      <c r="K2" s="60"/>
    </row>
    <row r="3" spans="1:11" ht="64.5" customHeight="1">
      <c r="A3" t="s">
        <v>349</v>
      </c>
      <c r="B3" s="82" t="s">
        <v>402</v>
      </c>
      <c r="C3" s="83" t="s">
        <v>403</v>
      </c>
      <c r="D3" s="83" t="s">
        <v>404</v>
      </c>
      <c r="E3" s="83" t="s">
        <v>405</v>
      </c>
      <c r="F3" s="83" t="s">
        <v>406</v>
      </c>
      <c r="G3" s="83" t="s">
        <v>407</v>
      </c>
      <c r="H3" s="83" t="s">
        <v>408</v>
      </c>
      <c r="I3" s="83" t="s">
        <v>409</v>
      </c>
      <c r="J3" s="83" t="s">
        <v>410</v>
      </c>
    </row>
    <row r="4" spans="1:11">
      <c r="B4" s="82" t="s">
        <v>411</v>
      </c>
      <c r="C4" s="83"/>
      <c r="D4" s="83"/>
      <c r="E4" s="83"/>
      <c r="F4" s="83"/>
      <c r="G4" s="83"/>
      <c r="H4" s="83"/>
      <c r="I4" s="83"/>
      <c r="J4" s="83"/>
    </row>
    <row r="5" spans="1:11">
      <c r="A5">
        <v>529</v>
      </c>
      <c r="B5" s="82" t="s">
        <v>301</v>
      </c>
      <c r="C5" s="84">
        <v>4.723737822329376</v>
      </c>
      <c r="D5" s="84">
        <v>35.10811660821328</v>
      </c>
      <c r="E5" s="84">
        <v>32.406409722117182</v>
      </c>
      <c r="F5" s="84">
        <v>9.0773750858489688</v>
      </c>
      <c r="G5" s="84">
        <v>70.216629576209897</v>
      </c>
      <c r="H5" s="84">
        <v>7.0977169510591782</v>
      </c>
      <c r="I5" s="84">
        <v>2.3921285942945349</v>
      </c>
      <c r="J5" s="84">
        <v>5.1951926236243642</v>
      </c>
    </row>
    <row r="6" spans="1:11">
      <c r="A6">
        <v>438</v>
      </c>
      <c r="B6" s="82" t="s">
        <v>302</v>
      </c>
      <c r="C6" s="84">
        <v>2.9450224872760038</v>
      </c>
      <c r="D6" s="84">
        <v>6.0118895875381977</v>
      </c>
      <c r="E6" s="84">
        <v>5.1458727858884146</v>
      </c>
      <c r="F6" s="84">
        <v>3.8557083603934825</v>
      </c>
      <c r="G6" s="84">
        <v>4.6729980142954712</v>
      </c>
      <c r="H6" s="84">
        <v>2.1287568143944573</v>
      </c>
      <c r="I6" s="84">
        <v>0.92872711173672817</v>
      </c>
      <c r="J6" s="84">
        <v>1.0632773854588331</v>
      </c>
    </row>
    <row r="7" spans="1:11">
      <c r="A7">
        <v>671</v>
      </c>
      <c r="B7" s="82" t="s">
        <v>303</v>
      </c>
      <c r="C7" s="84">
        <v>3.9224083238167768</v>
      </c>
      <c r="D7" s="84">
        <v>5.568754348630665</v>
      </c>
      <c r="E7" s="84">
        <v>6.0542982321656531</v>
      </c>
      <c r="F7" s="84">
        <v>5.967307879846711</v>
      </c>
      <c r="G7" s="84">
        <v>2.2559920731634211</v>
      </c>
      <c r="H7" s="84">
        <v>5.064912951606285</v>
      </c>
      <c r="I7" s="84">
        <v>1.0283400120330128</v>
      </c>
      <c r="J7" s="84">
        <v>0.97271424339941059</v>
      </c>
    </row>
    <row r="8" spans="1:11">
      <c r="A8">
        <v>491</v>
      </c>
      <c r="B8" s="82" t="s">
        <v>365</v>
      </c>
      <c r="C8" s="84">
        <v>1.5971957873366378</v>
      </c>
      <c r="D8" s="84">
        <v>1.8251278928710875</v>
      </c>
      <c r="E8" s="84">
        <v>1.5343040191402044</v>
      </c>
      <c r="F8" s="84">
        <v>2.8728283580695932</v>
      </c>
      <c r="G8" s="84">
        <v>1.1025254805444924</v>
      </c>
      <c r="H8" s="84">
        <v>1.69086305893387</v>
      </c>
      <c r="I8" s="84">
        <v>1.0107445709550336</v>
      </c>
      <c r="J8" s="84">
        <v>0.42364919324750427</v>
      </c>
    </row>
    <row r="9" spans="1:11">
      <c r="A9">
        <v>592</v>
      </c>
      <c r="B9" s="82" t="s">
        <v>366</v>
      </c>
      <c r="C9" s="84">
        <v>2.9889043973550988</v>
      </c>
      <c r="D9" s="84">
        <v>3.1198686778698224</v>
      </c>
      <c r="E9" s="84">
        <v>3.4083768616027807</v>
      </c>
      <c r="F9" s="84">
        <v>5.2378509433531688</v>
      </c>
      <c r="G9" s="84">
        <v>1.0693638154293617</v>
      </c>
      <c r="H9" s="84">
        <v>5.0614237583356818</v>
      </c>
      <c r="I9" s="84">
        <v>0.99045305422801566</v>
      </c>
      <c r="J9" s="84">
        <v>0.64187637869698344</v>
      </c>
    </row>
    <row r="10" spans="1:11">
      <c r="A10">
        <v>508</v>
      </c>
      <c r="B10" s="82" t="s">
        <v>367</v>
      </c>
      <c r="C10" s="84">
        <v>1.6174625329554944</v>
      </c>
      <c r="D10" s="84">
        <v>1.5603190911309155</v>
      </c>
      <c r="E10" s="84">
        <v>1.3302483864489802</v>
      </c>
      <c r="F10" s="84">
        <v>3.1082516687381134</v>
      </c>
      <c r="G10" s="84">
        <v>0.76751275525492724</v>
      </c>
      <c r="H10" s="84">
        <v>2.0512967237870865</v>
      </c>
      <c r="I10" s="84">
        <v>1.1280948110476667</v>
      </c>
      <c r="J10" s="84">
        <v>0.40323468369123899</v>
      </c>
    </row>
    <row r="11" spans="1:11">
      <c r="A11">
        <v>605</v>
      </c>
      <c r="B11" s="82" t="s">
        <v>368</v>
      </c>
      <c r="C11" s="84">
        <v>1.4671361502347369</v>
      </c>
      <c r="D11" s="84">
        <v>1.5158243613672053</v>
      </c>
      <c r="E11" s="84">
        <v>1.8152314034061108</v>
      </c>
      <c r="F11" s="84">
        <v>2.6825859890320793</v>
      </c>
      <c r="G11" s="84">
        <v>0.48583837084330533</v>
      </c>
      <c r="H11" s="84">
        <v>2.8848649961339738</v>
      </c>
      <c r="I11" s="84">
        <v>0.67997865843275562</v>
      </c>
      <c r="J11" s="84">
        <v>0.38536623284930316</v>
      </c>
    </row>
    <row r="12" spans="1:11">
      <c r="A12">
        <v>601</v>
      </c>
      <c r="B12" s="82" t="s">
        <v>369</v>
      </c>
      <c r="C12" s="84">
        <v>1.3915323774478707</v>
      </c>
      <c r="D12" s="84">
        <v>1.1044497956717607</v>
      </c>
      <c r="E12" s="84">
        <v>0.87938260755027542</v>
      </c>
      <c r="F12" s="84">
        <v>1.9869499181452022</v>
      </c>
      <c r="G12" s="84">
        <v>0.35858547519067935</v>
      </c>
      <c r="H12" s="84">
        <v>2.3667197954495336</v>
      </c>
      <c r="I12" s="84">
        <v>0.80939028958690296</v>
      </c>
      <c r="J12" s="84">
        <v>1.0152691378743786</v>
      </c>
    </row>
    <row r="13" spans="1:11">
      <c r="A13">
        <v>2132</v>
      </c>
      <c r="B13" s="82" t="s">
        <v>412</v>
      </c>
      <c r="C13" s="85" t="s">
        <v>413</v>
      </c>
      <c r="D13" s="85" t="s">
        <v>413</v>
      </c>
      <c r="E13" s="85" t="s">
        <v>413</v>
      </c>
      <c r="F13" s="85" t="s">
        <v>413</v>
      </c>
      <c r="G13" s="85" t="s">
        <v>413</v>
      </c>
      <c r="H13" s="85" t="s">
        <v>413</v>
      </c>
      <c r="I13" s="85" t="s">
        <v>413</v>
      </c>
      <c r="J13" s="85" t="s">
        <v>413</v>
      </c>
    </row>
    <row r="14" spans="1:11">
      <c r="A14">
        <v>2127</v>
      </c>
      <c r="B14" s="82" t="s">
        <v>370</v>
      </c>
      <c r="C14" s="84">
        <v>1.41955335617308</v>
      </c>
      <c r="D14" s="84">
        <v>1.2713826032929323</v>
      </c>
      <c r="E14" s="84">
        <v>1.4089555590584524</v>
      </c>
      <c r="F14" s="84">
        <v>2.8439872518160585</v>
      </c>
      <c r="G14" s="84">
        <v>0.61309126649593071</v>
      </c>
      <c r="H14" s="84">
        <v>2.3252681793947785</v>
      </c>
      <c r="I14" s="84">
        <v>1.4415490799287085</v>
      </c>
      <c r="J14" s="84">
        <v>0.82684295503265193</v>
      </c>
    </row>
    <row r="15" spans="1:11">
      <c r="A15">
        <v>2126</v>
      </c>
      <c r="B15" s="82" t="s">
        <v>371</v>
      </c>
      <c r="C15" s="84">
        <v>4.31646435167562</v>
      </c>
      <c r="D15" s="84">
        <v>2.4693023598713877</v>
      </c>
      <c r="E15" s="84">
        <v>0.3634133648881801</v>
      </c>
      <c r="F15" s="84">
        <v>3.6715350730676022</v>
      </c>
      <c r="G15" s="84">
        <v>0.87898389461782378</v>
      </c>
      <c r="H15" s="84">
        <v>5.6727304193452035</v>
      </c>
      <c r="I15" s="84">
        <v>2.8676311995550039</v>
      </c>
      <c r="J15" s="84">
        <v>2.8165809183039601</v>
      </c>
    </row>
    <row r="16" spans="1:11">
      <c r="A16">
        <v>2130</v>
      </c>
      <c r="B16" s="82" t="s">
        <v>414</v>
      </c>
      <c r="C16" s="85" t="s">
        <v>413</v>
      </c>
      <c r="D16" s="85" t="s">
        <v>413</v>
      </c>
      <c r="E16" s="85" t="s">
        <v>413</v>
      </c>
      <c r="F16" s="85" t="s">
        <v>413</v>
      </c>
      <c r="G16" s="85" t="s">
        <v>413</v>
      </c>
      <c r="H16" s="85" t="s">
        <v>413</v>
      </c>
      <c r="I16" s="85" t="s">
        <v>413</v>
      </c>
      <c r="J16" s="85" t="s">
        <v>413</v>
      </c>
    </row>
    <row r="17" spans="1:10">
      <c r="A17">
        <v>1986</v>
      </c>
      <c r="B17" s="82" t="s">
        <v>415</v>
      </c>
      <c r="C17" s="85" t="s">
        <v>413</v>
      </c>
      <c r="D17" s="85" t="s">
        <v>413</v>
      </c>
      <c r="E17" s="85" t="s">
        <v>413</v>
      </c>
      <c r="F17" s="85" t="s">
        <v>413</v>
      </c>
      <c r="G17" s="85" t="s">
        <v>413</v>
      </c>
      <c r="H17" s="85" t="s">
        <v>413</v>
      </c>
      <c r="I17" s="85" t="s">
        <v>413</v>
      </c>
      <c r="J17" s="85" t="s">
        <v>413</v>
      </c>
    </row>
    <row r="18" spans="1:10">
      <c r="A18">
        <v>1999</v>
      </c>
      <c r="B18" s="82" t="s">
        <v>416</v>
      </c>
      <c r="C18" s="85" t="s">
        <v>413</v>
      </c>
      <c r="D18" s="85" t="s">
        <v>413</v>
      </c>
      <c r="E18" s="85" t="s">
        <v>413</v>
      </c>
      <c r="F18" s="85" t="s">
        <v>413</v>
      </c>
      <c r="G18" s="85" t="s">
        <v>413</v>
      </c>
      <c r="H18" s="85" t="s">
        <v>413</v>
      </c>
      <c r="I18" s="85" t="s">
        <v>413</v>
      </c>
      <c r="J18" s="85" t="s">
        <v>413</v>
      </c>
    </row>
    <row r="19" spans="1:10">
      <c r="A19">
        <v>2005</v>
      </c>
      <c r="B19" s="82" t="s">
        <v>417</v>
      </c>
      <c r="C19" s="85" t="s">
        <v>413</v>
      </c>
      <c r="D19" s="85" t="s">
        <v>413</v>
      </c>
      <c r="E19" s="85" t="s">
        <v>413</v>
      </c>
      <c r="F19" s="85" t="s">
        <v>413</v>
      </c>
      <c r="G19" s="85" t="s">
        <v>413</v>
      </c>
      <c r="H19" s="85" t="s">
        <v>413</v>
      </c>
      <c r="I19" s="85" t="s">
        <v>413</v>
      </c>
      <c r="J19" s="85" t="s">
        <v>413</v>
      </c>
    </row>
    <row r="20" spans="1:10">
      <c r="A20">
        <v>2014</v>
      </c>
      <c r="B20" s="82" t="s">
        <v>359</v>
      </c>
      <c r="C20" s="84">
        <v>16.850829702942345</v>
      </c>
      <c r="D20" s="84">
        <v>7.9572091018965283</v>
      </c>
      <c r="E20" s="84">
        <v>10.520093541693234</v>
      </c>
      <c r="F20" s="84">
        <v>43.155683876576639</v>
      </c>
      <c r="G20" s="84">
        <v>2.3245128631302232</v>
      </c>
      <c r="H20" s="84">
        <v>2.1291057337215173</v>
      </c>
      <c r="I20" s="84">
        <v>10.69490640360535</v>
      </c>
      <c r="J20" s="84">
        <v>39.895184683380123</v>
      </c>
    </row>
    <row r="21" spans="1:10">
      <c r="A21">
        <v>302</v>
      </c>
      <c r="B21" s="82" t="s">
        <v>313</v>
      </c>
      <c r="C21" s="84">
        <v>8.7876609003369577</v>
      </c>
      <c r="D21" s="84">
        <v>4.6811930892548137</v>
      </c>
      <c r="E21" s="84">
        <v>7.7700930018634899</v>
      </c>
      <c r="F21" s="84">
        <v>3.5813288072853942</v>
      </c>
      <c r="G21" s="84">
        <v>4.461642341453282</v>
      </c>
      <c r="H21" s="84">
        <v>18.865719094819529</v>
      </c>
      <c r="I21" s="84">
        <v>35.790262342350537</v>
      </c>
      <c r="J21" s="84">
        <v>9.2118062401237601</v>
      </c>
    </row>
    <row r="22" spans="1:10">
      <c r="A22">
        <v>608</v>
      </c>
      <c r="B22" s="82" t="s">
        <v>418</v>
      </c>
      <c r="C22" s="84" t="s">
        <v>413</v>
      </c>
      <c r="D22" s="84" t="s">
        <v>413</v>
      </c>
      <c r="E22" s="84" t="s">
        <v>413</v>
      </c>
      <c r="F22" s="84" t="s">
        <v>413</v>
      </c>
      <c r="G22" s="84" t="s">
        <v>413</v>
      </c>
      <c r="H22" s="84" t="s">
        <v>413</v>
      </c>
      <c r="I22" s="84" t="s">
        <v>413</v>
      </c>
      <c r="J22" s="84" t="s">
        <v>413</v>
      </c>
    </row>
    <row r="23" spans="1:10">
      <c r="A23">
        <v>596</v>
      </c>
      <c r="B23" s="82" t="s">
        <v>419</v>
      </c>
      <c r="C23" s="84" t="s">
        <v>413</v>
      </c>
      <c r="D23" s="84" t="s">
        <v>413</v>
      </c>
      <c r="E23" s="84" t="s">
        <v>413</v>
      </c>
      <c r="F23" s="84" t="s">
        <v>413</v>
      </c>
      <c r="G23" s="84" t="s">
        <v>413</v>
      </c>
      <c r="H23" s="84" t="s">
        <v>413</v>
      </c>
      <c r="I23" s="84" t="s">
        <v>413</v>
      </c>
      <c r="J23" s="84" t="s">
        <v>413</v>
      </c>
    </row>
    <row r="24" spans="1:10">
      <c r="A24">
        <v>717</v>
      </c>
      <c r="B24" s="82" t="s">
        <v>314</v>
      </c>
      <c r="C24" s="84">
        <v>22.115425284439425</v>
      </c>
      <c r="D24" s="84">
        <v>12.028160385566377</v>
      </c>
      <c r="E24" s="84">
        <v>13.219673986037852</v>
      </c>
      <c r="F24" s="84">
        <v>2.9237412102060136</v>
      </c>
      <c r="G24" s="84">
        <v>5.707002704873168</v>
      </c>
      <c r="H24" s="84">
        <v>21.357352009356624</v>
      </c>
      <c r="I24" s="84">
        <v>29.133367767422325</v>
      </c>
      <c r="J24" s="84">
        <v>16.18653785332241</v>
      </c>
    </row>
    <row r="25" spans="1:10">
      <c r="A25">
        <v>514</v>
      </c>
      <c r="B25" s="82" t="s">
        <v>420</v>
      </c>
      <c r="C25" s="85" t="s">
        <v>413</v>
      </c>
      <c r="D25" s="85" t="s">
        <v>413</v>
      </c>
      <c r="E25" s="85" t="s">
        <v>413</v>
      </c>
      <c r="F25" s="85" t="s">
        <v>413</v>
      </c>
      <c r="G25" s="85" t="s">
        <v>413</v>
      </c>
      <c r="H25" s="85" t="s">
        <v>413</v>
      </c>
      <c r="I25" s="85" t="s">
        <v>413</v>
      </c>
      <c r="J25" s="85" t="s">
        <v>413</v>
      </c>
    </row>
    <row r="26" spans="1:10">
      <c r="A26">
        <v>30</v>
      </c>
      <c r="B26" s="82" t="s">
        <v>421</v>
      </c>
      <c r="C26" s="85" t="s">
        <v>413</v>
      </c>
      <c r="D26" s="85" t="s">
        <v>413</v>
      </c>
      <c r="E26" s="85" t="s">
        <v>413</v>
      </c>
      <c r="F26" s="85" t="s">
        <v>413</v>
      </c>
      <c r="G26" s="85" t="s">
        <v>413</v>
      </c>
      <c r="H26" s="85" t="s">
        <v>413</v>
      </c>
      <c r="I26" s="85" t="s">
        <v>413</v>
      </c>
      <c r="J26" s="85" t="s">
        <v>413</v>
      </c>
    </row>
    <row r="27" spans="1:10">
      <c r="A27">
        <v>449</v>
      </c>
      <c r="B27" s="82" t="s">
        <v>372</v>
      </c>
      <c r="C27" s="84">
        <v>0.79022684656487541</v>
      </c>
      <c r="D27" s="84">
        <v>0.54406442787224329</v>
      </c>
      <c r="E27" s="84">
        <v>2.5962570366803539</v>
      </c>
      <c r="F27" s="84">
        <v>8.2970052972190053E-2</v>
      </c>
      <c r="G27" s="84">
        <v>0.19677253095421671</v>
      </c>
      <c r="H27" s="84">
        <v>1.7069133479786405</v>
      </c>
      <c r="I27" s="84">
        <v>0.76270561124292069</v>
      </c>
      <c r="J27" s="84">
        <v>0.41517863895492324</v>
      </c>
    </row>
    <row r="28" spans="1:10">
      <c r="A28">
        <v>507</v>
      </c>
      <c r="B28" s="82" t="s">
        <v>316</v>
      </c>
      <c r="C28" s="84">
        <v>15.274605591506951</v>
      </c>
      <c r="D28" s="84">
        <v>9.3590351109960412</v>
      </c>
      <c r="E28" s="84">
        <v>9.6954496673569519</v>
      </c>
      <c r="F28" s="84">
        <v>1.0441414168660323</v>
      </c>
      <c r="G28" s="84">
        <v>3.1153985992193003</v>
      </c>
      <c r="H28" s="84">
        <v>6.5195576261203803</v>
      </c>
      <c r="I28" s="84">
        <v>6.46504750769091</v>
      </c>
      <c r="J28" s="84">
        <v>14.192974221358853</v>
      </c>
    </row>
    <row r="29" spans="1:10">
      <c r="A29">
        <v>118</v>
      </c>
      <c r="B29" s="82" t="s">
        <v>373</v>
      </c>
      <c r="C29" s="84">
        <v>0.13781387020823679</v>
      </c>
      <c r="D29" s="84">
        <v>9.2799747403977631E-2</v>
      </c>
      <c r="E29" s="84">
        <v>2.2996745906471293E-2</v>
      </c>
      <c r="F29" s="84">
        <v>0.13873298322858574</v>
      </c>
      <c r="G29" s="84">
        <v>2.9166283775955013E-2</v>
      </c>
      <c r="H29" s="84">
        <v>0.27634410703170142</v>
      </c>
      <c r="I29" s="84">
        <v>6.4422018140332007E-2</v>
      </c>
      <c r="J29" s="84">
        <v>8.3941069760657461E-2</v>
      </c>
    </row>
    <row r="30" spans="1:10">
      <c r="A30">
        <v>1990</v>
      </c>
      <c r="B30" s="82" t="s">
        <v>422</v>
      </c>
      <c r="C30" s="85" t="s">
        <v>413</v>
      </c>
      <c r="D30" s="85" t="s">
        <v>413</v>
      </c>
      <c r="E30" s="85" t="s">
        <v>413</v>
      </c>
      <c r="F30" s="85" t="s">
        <v>413</v>
      </c>
      <c r="G30" s="85" t="s">
        <v>413</v>
      </c>
      <c r="H30" s="85" t="s">
        <v>413</v>
      </c>
      <c r="I30" s="85" t="s">
        <v>413</v>
      </c>
      <c r="J30" s="85" t="s">
        <v>413</v>
      </c>
    </row>
    <row r="31" spans="1:10">
      <c r="A31">
        <v>385</v>
      </c>
      <c r="B31" s="82" t="s">
        <v>374</v>
      </c>
      <c r="C31" s="84">
        <v>3.9102482764454658</v>
      </c>
      <c r="D31" s="84">
        <v>2.0007610646664182</v>
      </c>
      <c r="E31" s="84">
        <v>0.96888637448203341</v>
      </c>
      <c r="F31" s="84">
        <v>3.3343119943728827</v>
      </c>
      <c r="G31" s="84">
        <v>0.61668710970118545</v>
      </c>
      <c r="H31" s="84">
        <v>5.907902045783799</v>
      </c>
      <c r="I31" s="84">
        <v>1.0848157019445785</v>
      </c>
      <c r="J31" s="84">
        <v>2.1936517598279104</v>
      </c>
    </row>
    <row r="32" spans="1:10">
      <c r="A32">
        <v>2006</v>
      </c>
      <c r="B32" s="82" t="s">
        <v>375</v>
      </c>
      <c r="C32" s="84">
        <v>5.7437719409550407</v>
      </c>
      <c r="D32" s="84">
        <v>3.7817417458863192</v>
      </c>
      <c r="E32" s="84">
        <v>0.86005670371338061</v>
      </c>
      <c r="F32" s="84">
        <v>4.4347091301812886</v>
      </c>
      <c r="G32" s="84">
        <v>1.1272968448473564</v>
      </c>
      <c r="H32" s="84">
        <v>6.8925523867477647</v>
      </c>
      <c r="I32" s="84">
        <v>2.7274352658046794</v>
      </c>
      <c r="J32" s="84">
        <v>4.0767217810927479</v>
      </c>
    </row>
    <row r="33" spans="1:10">
      <c r="A33">
        <v>2297</v>
      </c>
      <c r="B33" s="82" t="s">
        <v>423</v>
      </c>
      <c r="C33" s="84"/>
      <c r="D33" s="84"/>
      <c r="E33" s="84"/>
      <c r="F33" s="84"/>
      <c r="G33" s="84"/>
      <c r="H33" s="84"/>
      <c r="I33" s="84"/>
      <c r="J33" s="84"/>
    </row>
    <row r="34" spans="1:10">
      <c r="B34" s="82" t="s">
        <v>424</v>
      </c>
      <c r="C34" s="84">
        <f t="shared" ref="C34:J34" si="0">SUM(C5:C32)</f>
        <v>100</v>
      </c>
      <c r="D34" s="84">
        <f t="shared" si="0"/>
        <v>99.999999999999986</v>
      </c>
      <c r="E34" s="84">
        <f t="shared" si="0"/>
        <v>100</v>
      </c>
      <c r="F34" s="84">
        <f t="shared" si="0"/>
        <v>100</v>
      </c>
      <c r="G34" s="84">
        <f t="shared" si="0"/>
        <v>99.999999999999986</v>
      </c>
      <c r="H34" s="84">
        <f t="shared" si="0"/>
        <v>100</v>
      </c>
      <c r="I34" s="84">
        <f t="shared" si="0"/>
        <v>100</v>
      </c>
      <c r="J34" s="84">
        <f t="shared" si="0"/>
        <v>100.00000000000001</v>
      </c>
    </row>
    <row r="35" spans="1:10">
      <c r="B35" s="82" t="s">
        <v>425</v>
      </c>
      <c r="C35" s="84">
        <f t="shared" ref="C35:J35" si="1">C5+C6</f>
        <v>7.6687603096053802</v>
      </c>
      <c r="D35" s="84">
        <f t="shared" si="1"/>
        <v>41.120006195751479</v>
      </c>
      <c r="E35" s="84">
        <f t="shared" si="1"/>
        <v>37.552282508005597</v>
      </c>
      <c r="F35" s="84">
        <f t="shared" si="1"/>
        <v>12.933083446242451</v>
      </c>
      <c r="G35" s="84">
        <f t="shared" si="1"/>
        <v>74.88962759050537</v>
      </c>
      <c r="H35" s="84">
        <f t="shared" si="1"/>
        <v>9.2264737654536351</v>
      </c>
      <c r="I35" s="84">
        <f t="shared" si="1"/>
        <v>3.3208557060312631</v>
      </c>
      <c r="J35" s="84">
        <f t="shared" si="1"/>
        <v>6.2584700090831973</v>
      </c>
    </row>
    <row r="36" spans="1:10">
      <c r="B36" s="80" t="s">
        <v>26</v>
      </c>
      <c r="C36">
        <f>100/(100-C5-C6)</f>
        <v>1.0830570491127411</v>
      </c>
      <c r="D36">
        <f t="shared" ref="D36:J36" si="2">100/(100-D5-D6)</f>
        <v>1.6983697439313323</v>
      </c>
      <c r="E36">
        <f t="shared" si="2"/>
        <v>1.6013395527677963</v>
      </c>
      <c r="F36">
        <f t="shared" si="2"/>
        <v>1.1485418797191147</v>
      </c>
      <c r="G36">
        <f t="shared" si="2"/>
        <v>3.9824180370255444</v>
      </c>
      <c r="H36">
        <f t="shared" si="2"/>
        <v>1.101642782297712</v>
      </c>
      <c r="I36">
        <f t="shared" si="2"/>
        <v>1.0343492459545738</v>
      </c>
      <c r="J36">
        <f t="shared" si="2"/>
        <v>1.0667630452552845</v>
      </c>
    </row>
  </sheetData>
  <mergeCells count="1">
    <mergeCell ref="C2:J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8"/>
  <sheetViews>
    <sheetView workbookViewId="0" xr3:uid="{65FA3815-DCC1-5481-872F-D2879ED395ED}">
      <selection activeCell="I28" sqref="I28"/>
    </sheetView>
  </sheetViews>
  <sheetFormatPr defaultRowHeight="14.45"/>
  <cols>
    <col min="1" max="1" width="40" customWidth="1"/>
    <col min="2" max="2" width="14.140625" customWidth="1"/>
    <col min="3" max="3" width="17" customWidth="1"/>
    <col min="4" max="4" width="24" customWidth="1"/>
    <col min="5" max="5" width="38.42578125" customWidth="1"/>
    <col min="6" max="6" width="14.28515625" customWidth="1"/>
    <col min="7" max="7" width="17" customWidth="1"/>
  </cols>
  <sheetData>
    <row r="1" spans="1:8" ht="15.6">
      <c r="A1" s="37" t="s">
        <v>426</v>
      </c>
      <c r="D1" t="s">
        <v>427</v>
      </c>
    </row>
    <row r="3" spans="1:8">
      <c r="A3" t="s">
        <v>428</v>
      </c>
    </row>
    <row r="4" spans="1:8" ht="28.9">
      <c r="A4" s="86" t="s">
        <v>429</v>
      </c>
      <c r="B4" s="87" t="s">
        <v>430</v>
      </c>
      <c r="C4" s="87" t="s">
        <v>431</v>
      </c>
      <c r="E4" s="86" t="s">
        <v>429</v>
      </c>
      <c r="F4" s="87" t="s">
        <v>430</v>
      </c>
      <c r="G4" s="87" t="s">
        <v>432</v>
      </c>
    </row>
    <row r="5" spans="1:8">
      <c r="A5" s="88" t="s">
        <v>433</v>
      </c>
      <c r="B5" s="88">
        <v>1409</v>
      </c>
      <c r="C5" s="89">
        <v>7043408</v>
      </c>
      <c r="D5" s="38" t="s">
        <v>434</v>
      </c>
      <c r="E5" s="88" t="s">
        <v>435</v>
      </c>
      <c r="F5" s="88">
        <v>2706</v>
      </c>
      <c r="G5" s="89">
        <v>203382460</v>
      </c>
      <c r="H5" s="38" t="s">
        <v>436</v>
      </c>
    </row>
    <row r="6" spans="1:8">
      <c r="A6" s="88" t="s">
        <v>437</v>
      </c>
      <c r="B6" s="88">
        <v>261</v>
      </c>
      <c r="C6" s="89">
        <v>4571164</v>
      </c>
      <c r="D6" s="38" t="s">
        <v>438</v>
      </c>
      <c r="E6" s="88" t="s">
        <v>439</v>
      </c>
      <c r="F6" s="88">
        <v>1319</v>
      </c>
      <c r="G6" s="90">
        <v>35547477</v>
      </c>
    </row>
    <row r="7" spans="1:8">
      <c r="A7" s="88" t="s">
        <v>440</v>
      </c>
      <c r="B7" s="88">
        <v>284</v>
      </c>
      <c r="C7" s="90">
        <v>3151243</v>
      </c>
      <c r="E7" s="88" t="s">
        <v>441</v>
      </c>
      <c r="F7" s="88">
        <v>793</v>
      </c>
      <c r="G7" s="90">
        <v>24401675</v>
      </c>
    </row>
    <row r="8" spans="1:8">
      <c r="A8" s="88" t="s">
        <v>442</v>
      </c>
      <c r="B8" s="88">
        <v>240</v>
      </c>
      <c r="C8" s="89">
        <v>2752210</v>
      </c>
      <c r="D8" s="38" t="s">
        <v>443</v>
      </c>
      <c r="E8" s="88" t="s">
        <v>444</v>
      </c>
      <c r="F8" s="88">
        <v>578</v>
      </c>
      <c r="G8" s="89">
        <v>15826652</v>
      </c>
      <c r="H8" s="38" t="s">
        <v>445</v>
      </c>
    </row>
    <row r="9" spans="1:8">
      <c r="A9" s="88" t="s">
        <v>444</v>
      </c>
      <c r="B9" s="88">
        <v>578</v>
      </c>
      <c r="C9" s="89">
        <v>2171577</v>
      </c>
      <c r="D9" s="38" t="s">
        <v>445</v>
      </c>
      <c r="E9" s="88" t="s">
        <v>433</v>
      </c>
      <c r="F9" s="88">
        <v>1409</v>
      </c>
      <c r="G9" s="90">
        <v>11888643</v>
      </c>
    </row>
    <row r="10" spans="1:8">
      <c r="A10" s="88" t="s">
        <v>446</v>
      </c>
      <c r="B10" s="88">
        <v>82</v>
      </c>
      <c r="C10" s="90">
        <v>1397871</v>
      </c>
      <c r="E10" s="88" t="s">
        <v>440</v>
      </c>
      <c r="F10" s="88">
        <v>284</v>
      </c>
      <c r="G10" s="90">
        <v>11389526</v>
      </c>
    </row>
    <row r="11" spans="1:8">
      <c r="A11" s="88" t="s">
        <v>447</v>
      </c>
      <c r="B11" s="88">
        <v>229</v>
      </c>
      <c r="C11" s="89">
        <v>1193947</v>
      </c>
      <c r="D11" s="38" t="s">
        <v>448</v>
      </c>
      <c r="E11" s="88" t="s">
        <v>449</v>
      </c>
      <c r="F11" s="88">
        <v>416</v>
      </c>
      <c r="G11" s="90">
        <v>10740094</v>
      </c>
    </row>
    <row r="12" spans="1:8">
      <c r="A12" s="88" t="s">
        <v>450</v>
      </c>
      <c r="B12" s="88">
        <v>43</v>
      </c>
      <c r="C12" s="90">
        <v>1106170</v>
      </c>
      <c r="E12" s="88" t="s">
        <v>437</v>
      </c>
      <c r="F12" s="88">
        <v>261</v>
      </c>
      <c r="G12" s="89">
        <v>8395942</v>
      </c>
      <c r="H12" s="38" t="s">
        <v>438</v>
      </c>
    </row>
    <row r="13" spans="1:8">
      <c r="A13" s="88" t="s">
        <v>441</v>
      </c>
      <c r="B13" s="88">
        <v>793</v>
      </c>
      <c r="C13" s="90">
        <v>1074473</v>
      </c>
      <c r="E13" s="88" t="s">
        <v>451</v>
      </c>
      <c r="F13" s="88">
        <v>123</v>
      </c>
      <c r="G13" s="89">
        <v>6759713</v>
      </c>
      <c r="H13" s="38" t="s">
        <v>436</v>
      </c>
    </row>
    <row r="14" spans="1:8">
      <c r="A14" s="88" t="s">
        <v>435</v>
      </c>
      <c r="B14" s="88">
        <v>2706</v>
      </c>
      <c r="C14" s="90">
        <v>1042197</v>
      </c>
      <c r="E14" s="88" t="s">
        <v>452</v>
      </c>
      <c r="F14" s="88">
        <v>374</v>
      </c>
      <c r="G14" s="89">
        <v>5740810</v>
      </c>
      <c r="H14" s="38" t="s">
        <v>445</v>
      </c>
    </row>
    <row r="15" spans="1:8">
      <c r="A15" s="88" t="s">
        <v>452</v>
      </c>
      <c r="B15" s="88">
        <v>374</v>
      </c>
      <c r="C15" s="89">
        <v>984680</v>
      </c>
      <c r="D15" s="38" t="s">
        <v>445</v>
      </c>
      <c r="E15" s="88" t="s">
        <v>453</v>
      </c>
      <c r="F15" s="88">
        <v>22</v>
      </c>
      <c r="G15" s="91">
        <v>3664200</v>
      </c>
    </row>
    <row r="16" spans="1:8">
      <c r="A16" s="88" t="s">
        <v>454</v>
      </c>
      <c r="B16" s="88">
        <v>68</v>
      </c>
      <c r="C16" s="90">
        <v>856407</v>
      </c>
      <c r="E16" s="88" t="s">
        <v>455</v>
      </c>
      <c r="F16" s="88">
        <v>152</v>
      </c>
      <c r="G16" s="89">
        <v>3402929</v>
      </c>
      <c r="H16" s="38" t="s">
        <v>456</v>
      </c>
    </row>
    <row r="17" spans="1:8">
      <c r="A17" s="88" t="s">
        <v>439</v>
      </c>
      <c r="B17" s="88">
        <v>1319</v>
      </c>
      <c r="C17" s="91">
        <v>655458</v>
      </c>
      <c r="E17" s="88" t="s">
        <v>442</v>
      </c>
      <c r="F17" s="88">
        <v>240</v>
      </c>
      <c r="G17" s="90">
        <v>2854439</v>
      </c>
    </row>
    <row r="18" spans="1:8">
      <c r="A18" s="88" t="s">
        <v>457</v>
      </c>
      <c r="B18" s="88">
        <v>85</v>
      </c>
      <c r="C18" s="89">
        <v>559420</v>
      </c>
      <c r="D18" s="38" t="s">
        <v>448</v>
      </c>
      <c r="E18" s="88" t="s">
        <v>454</v>
      </c>
      <c r="F18" s="88">
        <v>68</v>
      </c>
      <c r="G18" s="89">
        <v>2486421</v>
      </c>
      <c r="H18" s="38" t="s">
        <v>436</v>
      </c>
    </row>
    <row r="19" spans="1:8">
      <c r="A19" s="88" t="s">
        <v>458</v>
      </c>
      <c r="B19" s="88">
        <v>9</v>
      </c>
      <c r="C19" s="89">
        <v>204067</v>
      </c>
      <c r="E19" s="88" t="s">
        <v>447</v>
      </c>
      <c r="F19" s="88">
        <v>229</v>
      </c>
      <c r="G19" s="89">
        <v>2163362</v>
      </c>
      <c r="H19" s="38" t="s">
        <v>459</v>
      </c>
    </row>
    <row r="20" spans="1:8">
      <c r="A20" s="88" t="s">
        <v>460</v>
      </c>
      <c r="B20" s="88">
        <v>17</v>
      </c>
      <c r="C20" s="89">
        <v>180084</v>
      </c>
      <c r="E20" s="88" t="s">
        <v>446</v>
      </c>
      <c r="F20" s="88">
        <v>82</v>
      </c>
      <c r="G20" s="90">
        <v>1450111</v>
      </c>
    </row>
    <row r="21" spans="1:8">
      <c r="A21" s="88" t="s">
        <v>461</v>
      </c>
      <c r="B21" s="88">
        <v>43</v>
      </c>
      <c r="C21" s="89">
        <v>125897</v>
      </c>
      <c r="E21" s="88" t="s">
        <v>450</v>
      </c>
      <c r="F21" s="88">
        <v>43</v>
      </c>
      <c r="G21" s="90">
        <v>1406147</v>
      </c>
    </row>
    <row r="22" spans="1:8">
      <c r="A22" s="88" t="s">
        <v>449</v>
      </c>
      <c r="B22" s="88">
        <v>416</v>
      </c>
      <c r="C22" s="90">
        <v>97486</v>
      </c>
      <c r="E22" s="88" t="s">
        <v>462</v>
      </c>
      <c r="F22" s="88">
        <v>74</v>
      </c>
      <c r="G22" s="90">
        <v>1213888</v>
      </c>
    </row>
    <row r="23" spans="1:8">
      <c r="A23" s="88" t="s">
        <v>451</v>
      </c>
      <c r="B23" s="88">
        <v>123</v>
      </c>
      <c r="C23" s="90">
        <v>74545</v>
      </c>
      <c r="E23" s="88" t="s">
        <v>463</v>
      </c>
      <c r="F23" s="88">
        <v>64</v>
      </c>
      <c r="G23" s="89">
        <v>1081372</v>
      </c>
      <c r="H23" s="38" t="s">
        <v>464</v>
      </c>
    </row>
    <row r="24" spans="1:8">
      <c r="A24" s="88" t="s">
        <v>465</v>
      </c>
      <c r="B24" s="88">
        <v>8</v>
      </c>
      <c r="C24" s="89">
        <v>50859</v>
      </c>
      <c r="E24" s="88" t="s">
        <v>466</v>
      </c>
      <c r="F24" s="88">
        <v>4</v>
      </c>
      <c r="G24" s="89">
        <v>879279</v>
      </c>
      <c r="H24" s="38" t="s">
        <v>467</v>
      </c>
    </row>
    <row r="25" spans="1:8">
      <c r="A25" s="39" t="s">
        <v>468</v>
      </c>
      <c r="B25">
        <v>9087</v>
      </c>
      <c r="C25" s="40">
        <v>29293163</v>
      </c>
      <c r="E25" s="39" t="s">
        <v>468</v>
      </c>
      <c r="F25">
        <v>9241</v>
      </c>
      <c r="G25" s="40">
        <v>354675140</v>
      </c>
    </row>
    <row r="26" spans="1:8">
      <c r="A26" s="39" t="s">
        <v>469</v>
      </c>
      <c r="B26">
        <v>9640</v>
      </c>
      <c r="C26" s="40">
        <v>29499562</v>
      </c>
      <c r="E26" s="39" t="s">
        <v>469</v>
      </c>
      <c r="F26">
        <v>9640</v>
      </c>
      <c r="G26" s="40">
        <v>361612254</v>
      </c>
    </row>
    <row r="27" spans="1:8">
      <c r="A27" s="41" t="s">
        <v>470</v>
      </c>
      <c r="B27" s="42">
        <v>0.94263485477178421</v>
      </c>
      <c r="C27" s="42">
        <v>0.9930033198459014</v>
      </c>
      <c r="E27" s="41" t="s">
        <v>470</v>
      </c>
      <c r="F27" s="42">
        <v>0.9586099585062241</v>
      </c>
      <c r="G27" s="42">
        <v>0.98081615342603956</v>
      </c>
    </row>
    <row r="28" spans="1:8">
      <c r="A28" s="43">
        <v>43</v>
      </c>
      <c r="B28" t="s">
        <v>471</v>
      </c>
      <c r="E28" s="43">
        <v>43</v>
      </c>
      <c r="F28" t="s">
        <v>471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46"/>
  <sheetViews>
    <sheetView workbookViewId="0" xr3:uid="{958C4451-9541-5A59-BF78-D2F731DF1C81}">
      <pane ySplit="1" topLeftCell="A2" activePane="bottomLeft" state="frozen"/>
      <selection pane="bottomLeft" activeCell="F8" sqref="F8"/>
    </sheetView>
  </sheetViews>
  <sheetFormatPr defaultRowHeight="14.45"/>
  <cols>
    <col min="3" max="3" width="9.140625" style="5"/>
    <col min="6" max="6" width="37.42578125" style="44" customWidth="1"/>
  </cols>
  <sheetData>
    <row r="1" spans="1:9" s="4" customFormat="1" ht="13.15">
      <c r="A1" s="1" t="s">
        <v>214</v>
      </c>
      <c r="B1" s="1" t="s">
        <v>215</v>
      </c>
      <c r="C1" s="3" t="s">
        <v>0</v>
      </c>
      <c r="D1" s="52" t="s">
        <v>216</v>
      </c>
      <c r="E1" s="1" t="s">
        <v>217</v>
      </c>
      <c r="F1" s="52" t="s">
        <v>218</v>
      </c>
      <c r="G1" s="52" t="s">
        <v>219</v>
      </c>
      <c r="H1" s="70"/>
      <c r="I1" s="70"/>
    </row>
    <row r="2" spans="1:9">
      <c r="A2">
        <v>10931</v>
      </c>
      <c r="B2" t="s">
        <v>220</v>
      </c>
      <c r="C2" s="5" t="s">
        <v>27</v>
      </c>
      <c r="D2" s="38" t="s">
        <v>221</v>
      </c>
      <c r="E2" s="15" t="b">
        <v>1</v>
      </c>
      <c r="F2" s="53" t="s">
        <v>222</v>
      </c>
      <c r="G2" s="38" t="s">
        <v>223</v>
      </c>
    </row>
    <row r="3" spans="1:9">
      <c r="A3">
        <v>10932</v>
      </c>
      <c r="B3" t="s">
        <v>220</v>
      </c>
      <c r="C3" s="5" t="s">
        <v>42</v>
      </c>
      <c r="D3" s="38" t="s">
        <v>221</v>
      </c>
      <c r="E3" s="15" t="b">
        <v>1</v>
      </c>
      <c r="F3" s="53" t="s">
        <v>222</v>
      </c>
      <c r="G3" s="38" t="s">
        <v>223</v>
      </c>
      <c r="I3" s="60"/>
    </row>
    <row r="4" spans="1:9">
      <c r="A4">
        <v>10933</v>
      </c>
      <c r="B4" t="s">
        <v>220</v>
      </c>
      <c r="C4" s="5" t="s">
        <v>46</v>
      </c>
      <c r="D4" s="38" t="s">
        <v>221</v>
      </c>
      <c r="E4" s="15" t="b">
        <v>1</v>
      </c>
      <c r="F4" s="53" t="s">
        <v>222</v>
      </c>
      <c r="G4" s="38" t="s">
        <v>223</v>
      </c>
    </row>
    <row r="5" spans="1:9">
      <c r="A5">
        <v>10934</v>
      </c>
      <c r="B5" t="s">
        <v>220</v>
      </c>
      <c r="C5" s="5" t="s">
        <v>50</v>
      </c>
      <c r="D5" s="38" t="s">
        <v>221</v>
      </c>
      <c r="E5" s="15" t="b">
        <v>1</v>
      </c>
      <c r="F5" s="53" t="s">
        <v>222</v>
      </c>
      <c r="G5" s="38" t="s">
        <v>223</v>
      </c>
    </row>
    <row r="6" spans="1:9">
      <c r="A6">
        <v>10935</v>
      </c>
      <c r="B6" t="s">
        <v>220</v>
      </c>
      <c r="C6" s="5" t="s">
        <v>54</v>
      </c>
      <c r="D6" s="38" t="s">
        <v>221</v>
      </c>
      <c r="E6" s="15" t="b">
        <v>1</v>
      </c>
      <c r="F6" s="53" t="s">
        <v>222</v>
      </c>
      <c r="G6" s="38" t="s">
        <v>223</v>
      </c>
    </row>
    <row r="7" spans="1:9">
      <c r="A7">
        <v>10936</v>
      </c>
      <c r="B7" t="s">
        <v>220</v>
      </c>
      <c r="C7" s="5" t="s">
        <v>58</v>
      </c>
      <c r="D7" s="38" t="s">
        <v>221</v>
      </c>
      <c r="E7" s="15" t="b">
        <v>1</v>
      </c>
      <c r="F7" s="53" t="s">
        <v>222</v>
      </c>
      <c r="G7" s="38" t="s">
        <v>223</v>
      </c>
    </row>
    <row r="8" spans="1:9">
      <c r="A8">
        <v>10937</v>
      </c>
      <c r="B8" t="s">
        <v>220</v>
      </c>
      <c r="C8" s="5" t="s">
        <v>62</v>
      </c>
      <c r="D8" s="38" t="s">
        <v>221</v>
      </c>
      <c r="E8" s="15" t="b">
        <v>1</v>
      </c>
      <c r="F8" s="53" t="s">
        <v>222</v>
      </c>
      <c r="G8" s="38" t="s">
        <v>223</v>
      </c>
    </row>
    <row r="9" spans="1:9">
      <c r="A9">
        <v>10938</v>
      </c>
      <c r="B9" t="s">
        <v>220</v>
      </c>
      <c r="C9" s="5" t="s">
        <v>66</v>
      </c>
      <c r="D9" s="38" t="s">
        <v>221</v>
      </c>
      <c r="E9" s="15" t="b">
        <v>1</v>
      </c>
      <c r="F9" s="53" t="s">
        <v>222</v>
      </c>
      <c r="G9" s="38" t="s">
        <v>223</v>
      </c>
    </row>
    <row r="10" spans="1:9">
      <c r="A10">
        <v>10939</v>
      </c>
      <c r="B10" t="s">
        <v>220</v>
      </c>
      <c r="C10" s="5" t="s">
        <v>70</v>
      </c>
      <c r="D10" s="38" t="s">
        <v>221</v>
      </c>
      <c r="E10" s="15" t="b">
        <v>1</v>
      </c>
      <c r="F10" s="53" t="s">
        <v>222</v>
      </c>
      <c r="G10" s="38" t="s">
        <v>223</v>
      </c>
    </row>
    <row r="11" spans="1:9">
      <c r="A11">
        <v>10940</v>
      </c>
      <c r="B11" t="s">
        <v>220</v>
      </c>
      <c r="C11" s="5" t="s">
        <v>74</v>
      </c>
      <c r="D11" s="38" t="s">
        <v>221</v>
      </c>
      <c r="E11" s="15" t="b">
        <v>1</v>
      </c>
      <c r="F11" s="53" t="s">
        <v>222</v>
      </c>
      <c r="G11" s="38" t="s">
        <v>223</v>
      </c>
    </row>
    <row r="12" spans="1:9">
      <c r="A12">
        <v>10941</v>
      </c>
      <c r="B12" t="s">
        <v>220</v>
      </c>
      <c r="C12" s="5" t="s">
        <v>78</v>
      </c>
      <c r="D12" s="38" t="s">
        <v>221</v>
      </c>
      <c r="E12" s="15" t="b">
        <v>1</v>
      </c>
      <c r="F12" s="53" t="s">
        <v>222</v>
      </c>
      <c r="G12" s="38" t="s">
        <v>223</v>
      </c>
    </row>
    <row r="13" spans="1:9">
      <c r="A13">
        <v>10942</v>
      </c>
      <c r="B13" t="s">
        <v>220</v>
      </c>
      <c r="C13" s="5" t="s">
        <v>82</v>
      </c>
      <c r="D13" s="38" t="s">
        <v>221</v>
      </c>
      <c r="E13" s="15" t="b">
        <v>1</v>
      </c>
      <c r="F13" s="53" t="s">
        <v>222</v>
      </c>
      <c r="G13" s="38" t="s">
        <v>223</v>
      </c>
    </row>
    <row r="14" spans="1:9">
      <c r="A14">
        <v>10943</v>
      </c>
      <c r="B14" t="s">
        <v>220</v>
      </c>
      <c r="C14" s="5" t="s">
        <v>86</v>
      </c>
      <c r="D14" s="38" t="s">
        <v>221</v>
      </c>
      <c r="E14" s="15" t="b">
        <v>1</v>
      </c>
      <c r="F14" s="53" t="s">
        <v>222</v>
      </c>
      <c r="G14" s="38" t="s">
        <v>223</v>
      </c>
    </row>
    <row r="15" spans="1:9">
      <c r="A15">
        <v>10944</v>
      </c>
      <c r="B15" t="s">
        <v>220</v>
      </c>
      <c r="C15" s="5" t="s">
        <v>90</v>
      </c>
      <c r="D15" s="38" t="s">
        <v>221</v>
      </c>
      <c r="E15" s="15" t="b">
        <v>1</v>
      </c>
      <c r="F15" s="53" t="s">
        <v>222</v>
      </c>
      <c r="G15" s="38" t="s">
        <v>223</v>
      </c>
    </row>
    <row r="16" spans="1:9">
      <c r="A16">
        <v>10945</v>
      </c>
      <c r="B16" t="s">
        <v>220</v>
      </c>
      <c r="C16" s="5" t="s">
        <v>94</v>
      </c>
      <c r="D16" s="38" t="s">
        <v>221</v>
      </c>
      <c r="E16" s="15" t="b">
        <v>1</v>
      </c>
      <c r="F16" s="53" t="s">
        <v>222</v>
      </c>
      <c r="G16" s="38" t="s">
        <v>223</v>
      </c>
    </row>
    <row r="17" spans="1:7">
      <c r="A17">
        <v>10946</v>
      </c>
      <c r="B17" t="s">
        <v>220</v>
      </c>
      <c r="C17" s="5" t="s">
        <v>98</v>
      </c>
      <c r="D17" s="38" t="s">
        <v>221</v>
      </c>
      <c r="E17" s="15" t="b">
        <v>1</v>
      </c>
      <c r="F17" s="53" t="s">
        <v>224</v>
      </c>
      <c r="G17" s="38" t="s">
        <v>223</v>
      </c>
    </row>
    <row r="18" spans="1:7">
      <c r="A18">
        <v>10947</v>
      </c>
      <c r="B18" t="s">
        <v>220</v>
      </c>
      <c r="C18" s="5" t="s">
        <v>104</v>
      </c>
      <c r="D18" s="38" t="s">
        <v>221</v>
      </c>
      <c r="E18" s="15" t="b">
        <v>1</v>
      </c>
      <c r="F18" s="53" t="s">
        <v>224</v>
      </c>
      <c r="G18" s="38" t="s">
        <v>223</v>
      </c>
    </row>
    <row r="19" spans="1:7">
      <c r="A19">
        <v>10948</v>
      </c>
      <c r="B19" t="s">
        <v>220</v>
      </c>
      <c r="C19" s="5" t="s">
        <v>108</v>
      </c>
      <c r="D19" s="38" t="s">
        <v>221</v>
      </c>
      <c r="E19" s="15" t="b">
        <v>1</v>
      </c>
      <c r="F19" s="53" t="s">
        <v>224</v>
      </c>
      <c r="G19" s="38" t="s">
        <v>223</v>
      </c>
    </row>
    <row r="20" spans="1:7">
      <c r="A20">
        <v>10949</v>
      </c>
      <c r="B20" t="s">
        <v>220</v>
      </c>
      <c r="C20" s="5" t="s">
        <v>113</v>
      </c>
      <c r="D20" s="38" t="s">
        <v>221</v>
      </c>
      <c r="E20" s="15" t="b">
        <v>1</v>
      </c>
      <c r="F20" s="53" t="s">
        <v>224</v>
      </c>
      <c r="G20" s="38" t="s">
        <v>223</v>
      </c>
    </row>
    <row r="21" spans="1:7">
      <c r="A21">
        <v>10950</v>
      </c>
      <c r="B21" t="s">
        <v>220</v>
      </c>
      <c r="C21" s="5" t="s">
        <v>117</v>
      </c>
      <c r="D21" s="38" t="s">
        <v>221</v>
      </c>
      <c r="E21" s="15" t="b">
        <v>1</v>
      </c>
      <c r="F21" s="53" t="s">
        <v>224</v>
      </c>
      <c r="G21" s="38" t="s">
        <v>223</v>
      </c>
    </row>
    <row r="22" spans="1:7">
      <c r="A22">
        <v>10951</v>
      </c>
      <c r="B22" t="s">
        <v>220</v>
      </c>
      <c r="C22" s="5" t="s">
        <v>121</v>
      </c>
      <c r="D22" s="38" t="s">
        <v>221</v>
      </c>
      <c r="E22" s="15" t="b">
        <v>1</v>
      </c>
      <c r="F22" s="53" t="s">
        <v>224</v>
      </c>
      <c r="G22" s="38" t="s">
        <v>223</v>
      </c>
    </row>
    <row r="23" spans="1:7">
      <c r="A23">
        <v>10952</v>
      </c>
      <c r="B23" t="s">
        <v>220</v>
      </c>
      <c r="C23" s="5" t="s">
        <v>125</v>
      </c>
      <c r="D23" s="38" t="s">
        <v>221</v>
      </c>
      <c r="E23" s="15" t="b">
        <v>1</v>
      </c>
      <c r="F23" s="53" t="s">
        <v>224</v>
      </c>
      <c r="G23" s="38" t="s">
        <v>223</v>
      </c>
    </row>
    <row r="24" spans="1:7">
      <c r="A24">
        <v>10953</v>
      </c>
      <c r="B24" t="s">
        <v>220</v>
      </c>
      <c r="C24" s="5" t="s">
        <v>129</v>
      </c>
      <c r="D24" s="38" t="s">
        <v>221</v>
      </c>
      <c r="E24" s="15" t="b">
        <v>1</v>
      </c>
      <c r="F24" s="53" t="s">
        <v>224</v>
      </c>
      <c r="G24" s="38" t="s">
        <v>223</v>
      </c>
    </row>
    <row r="25" spans="1:7">
      <c r="A25">
        <v>10954</v>
      </c>
      <c r="B25" t="s">
        <v>220</v>
      </c>
      <c r="C25" s="5" t="s">
        <v>133</v>
      </c>
      <c r="D25" s="38" t="s">
        <v>221</v>
      </c>
      <c r="E25" s="15" t="b">
        <v>1</v>
      </c>
      <c r="F25" s="53" t="s">
        <v>224</v>
      </c>
      <c r="G25" s="38" t="s">
        <v>223</v>
      </c>
    </row>
    <row r="26" spans="1:7">
      <c r="A26">
        <v>10955</v>
      </c>
      <c r="B26" t="s">
        <v>220</v>
      </c>
      <c r="C26" s="5" t="s">
        <v>137</v>
      </c>
      <c r="D26" s="38" t="s">
        <v>221</v>
      </c>
      <c r="E26" s="15" t="b">
        <v>1</v>
      </c>
      <c r="F26" s="53" t="s">
        <v>224</v>
      </c>
      <c r="G26" s="38" t="s">
        <v>223</v>
      </c>
    </row>
    <row r="27" spans="1:7">
      <c r="A27">
        <v>10956</v>
      </c>
      <c r="B27" t="s">
        <v>220</v>
      </c>
      <c r="C27" s="5" t="s">
        <v>141</v>
      </c>
      <c r="D27" s="38" t="s">
        <v>221</v>
      </c>
      <c r="E27" s="15" t="b">
        <v>1</v>
      </c>
      <c r="F27" s="53" t="s">
        <v>224</v>
      </c>
      <c r="G27" s="38" t="s">
        <v>223</v>
      </c>
    </row>
    <row r="28" spans="1:7">
      <c r="A28">
        <v>10957</v>
      </c>
      <c r="B28" t="s">
        <v>220</v>
      </c>
      <c r="C28" s="5" t="s">
        <v>145</v>
      </c>
      <c r="D28" s="38" t="s">
        <v>221</v>
      </c>
      <c r="E28" s="15" t="b">
        <v>1</v>
      </c>
      <c r="F28" s="53" t="s">
        <v>224</v>
      </c>
      <c r="G28" s="38" t="s">
        <v>223</v>
      </c>
    </row>
    <row r="29" spans="1:7">
      <c r="A29">
        <v>10958</v>
      </c>
      <c r="B29" t="s">
        <v>220</v>
      </c>
      <c r="C29" s="5" t="s">
        <v>149</v>
      </c>
      <c r="D29" s="38" t="s">
        <v>221</v>
      </c>
      <c r="E29" s="15" t="b">
        <v>1</v>
      </c>
      <c r="F29" s="53" t="s">
        <v>224</v>
      </c>
      <c r="G29" s="38" t="s">
        <v>223</v>
      </c>
    </row>
    <row r="30" spans="1:7">
      <c r="A30">
        <v>10959</v>
      </c>
      <c r="B30" t="s">
        <v>220</v>
      </c>
      <c r="C30" s="5" t="s">
        <v>153</v>
      </c>
      <c r="D30" s="38" t="s">
        <v>221</v>
      </c>
      <c r="E30" s="15" t="b">
        <v>1</v>
      </c>
      <c r="F30" s="53" t="s">
        <v>224</v>
      </c>
      <c r="G30" s="38" t="s">
        <v>223</v>
      </c>
    </row>
    <row r="31" spans="1:7">
      <c r="D31" s="38"/>
      <c r="F31" s="53"/>
    </row>
    <row r="32" spans="1:7">
      <c r="A32">
        <v>11023</v>
      </c>
      <c r="B32" t="s">
        <v>220</v>
      </c>
      <c r="C32" s="5" t="s">
        <v>157</v>
      </c>
      <c r="D32" s="38" t="s">
        <v>225</v>
      </c>
      <c r="E32" s="15" t="b">
        <v>1</v>
      </c>
      <c r="F32" s="38" t="s">
        <v>226</v>
      </c>
      <c r="G32" s="38" t="s">
        <v>223</v>
      </c>
    </row>
    <row r="33" spans="1:7">
      <c r="A33">
        <v>11024</v>
      </c>
      <c r="B33" t="s">
        <v>220</v>
      </c>
      <c r="C33" s="5" t="s">
        <v>163</v>
      </c>
      <c r="D33" s="38" t="s">
        <v>225</v>
      </c>
      <c r="E33" s="15" t="b">
        <v>1</v>
      </c>
      <c r="F33" s="38" t="s">
        <v>226</v>
      </c>
      <c r="G33" s="38" t="s">
        <v>223</v>
      </c>
    </row>
    <row r="34" spans="1:7">
      <c r="A34">
        <v>11025</v>
      </c>
      <c r="B34" t="s">
        <v>220</v>
      </c>
      <c r="C34" s="5" t="s">
        <v>167</v>
      </c>
      <c r="D34" s="38" t="s">
        <v>225</v>
      </c>
      <c r="E34" s="15" t="b">
        <v>1</v>
      </c>
      <c r="F34" s="38" t="s">
        <v>226</v>
      </c>
      <c r="G34" s="38" t="s">
        <v>223</v>
      </c>
    </row>
    <row r="35" spans="1:7">
      <c r="A35">
        <v>11026</v>
      </c>
      <c r="B35" t="s">
        <v>220</v>
      </c>
      <c r="C35" s="5" t="s">
        <v>171</v>
      </c>
      <c r="D35" s="38" t="s">
        <v>225</v>
      </c>
      <c r="E35" s="15" t="b">
        <v>1</v>
      </c>
      <c r="F35" s="38" t="s">
        <v>226</v>
      </c>
      <c r="G35" s="38" t="s">
        <v>223</v>
      </c>
    </row>
    <row r="36" spans="1:7">
      <c r="A36">
        <v>11027</v>
      </c>
      <c r="B36" t="s">
        <v>220</v>
      </c>
      <c r="C36" s="5" t="s">
        <v>175</v>
      </c>
      <c r="D36" s="38" t="s">
        <v>225</v>
      </c>
      <c r="E36" s="15" t="b">
        <v>1</v>
      </c>
      <c r="F36" s="38" t="s">
        <v>226</v>
      </c>
      <c r="G36" s="38" t="s">
        <v>223</v>
      </c>
    </row>
    <row r="37" spans="1:7">
      <c r="A37">
        <v>11028</v>
      </c>
      <c r="B37" t="s">
        <v>220</v>
      </c>
      <c r="C37" s="5" t="s">
        <v>179</v>
      </c>
      <c r="D37" s="38" t="s">
        <v>221</v>
      </c>
      <c r="E37" s="15" t="b">
        <v>1</v>
      </c>
      <c r="F37" s="38" t="s">
        <v>226</v>
      </c>
      <c r="G37" s="38" t="s">
        <v>223</v>
      </c>
    </row>
    <row r="38" spans="1:7">
      <c r="A38">
        <v>11029</v>
      </c>
      <c r="B38" t="s">
        <v>220</v>
      </c>
      <c r="C38" s="5" t="s">
        <v>183</v>
      </c>
      <c r="D38" s="38" t="s">
        <v>221</v>
      </c>
      <c r="E38" s="15" t="b">
        <v>1</v>
      </c>
      <c r="F38" s="38" t="s">
        <v>226</v>
      </c>
      <c r="G38" s="38" t="s">
        <v>223</v>
      </c>
    </row>
    <row r="39" spans="1:7">
      <c r="A39">
        <v>11030</v>
      </c>
      <c r="B39" t="s">
        <v>220</v>
      </c>
      <c r="C39" s="5" t="s">
        <v>187</v>
      </c>
      <c r="D39" s="38" t="s">
        <v>221</v>
      </c>
      <c r="E39" s="15" t="b">
        <v>1</v>
      </c>
      <c r="F39" s="38" t="s">
        <v>226</v>
      </c>
      <c r="G39" s="38" t="s">
        <v>223</v>
      </c>
    </row>
    <row r="40" spans="1:7">
      <c r="D40" s="38"/>
      <c r="F40" s="53"/>
    </row>
    <row r="41" spans="1:7">
      <c r="A41">
        <v>11031</v>
      </c>
      <c r="B41" t="s">
        <v>220</v>
      </c>
      <c r="C41" s="5" t="s">
        <v>191</v>
      </c>
      <c r="D41" s="38" t="s">
        <v>221</v>
      </c>
      <c r="E41" s="56" t="s">
        <v>227</v>
      </c>
      <c r="F41" s="54" t="s">
        <v>228</v>
      </c>
      <c r="G41" s="38" t="s">
        <v>223</v>
      </c>
    </row>
    <row r="42" spans="1:7">
      <c r="A42">
        <v>11032</v>
      </c>
      <c r="B42" t="s">
        <v>220</v>
      </c>
      <c r="C42" s="5" t="s">
        <v>196</v>
      </c>
      <c r="D42" s="38" t="s">
        <v>221</v>
      </c>
      <c r="E42" s="56" t="s">
        <v>227</v>
      </c>
      <c r="F42" s="55" t="s">
        <v>229</v>
      </c>
      <c r="G42" s="38" t="s">
        <v>223</v>
      </c>
    </row>
    <row r="43" spans="1:7">
      <c r="A43">
        <v>11033</v>
      </c>
      <c r="B43" t="s">
        <v>220</v>
      </c>
      <c r="C43" s="5" t="s">
        <v>202</v>
      </c>
      <c r="D43" s="38" t="s">
        <v>221</v>
      </c>
      <c r="E43" s="56" t="s">
        <v>227</v>
      </c>
      <c r="F43" s="55" t="s">
        <v>230</v>
      </c>
      <c r="G43" s="38" t="s">
        <v>223</v>
      </c>
    </row>
    <row r="44" spans="1:7">
      <c r="A44">
        <v>11034</v>
      </c>
      <c r="B44" t="s">
        <v>220</v>
      </c>
      <c r="C44" s="5" t="s">
        <v>207</v>
      </c>
      <c r="D44" s="38" t="s">
        <v>221</v>
      </c>
      <c r="E44" s="56" t="s">
        <v>227</v>
      </c>
      <c r="F44" s="54" t="s">
        <v>231</v>
      </c>
      <c r="G44" s="38" t="s">
        <v>223</v>
      </c>
    </row>
    <row r="46" spans="1:7">
      <c r="E46" s="56" t="s">
        <v>227</v>
      </c>
      <c r="F46" s="60" t="s">
        <v>227</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719"/>
  <sheetViews>
    <sheetView workbookViewId="0" xr3:uid="{842E5F09-E766-5B8D-85AF-A39847EA96FD}">
      <pane ySplit="1" topLeftCell="A662" activePane="bottomLeft" state="frozen"/>
      <selection pane="bottomLeft" activeCell="D666" sqref="D666:D683"/>
    </sheetView>
  </sheetViews>
  <sheetFormatPr defaultRowHeight="14.45"/>
  <cols>
    <col min="1" max="1" width="8.85546875" style="8"/>
    <col min="2" max="2" width="9.140625" style="13"/>
    <col min="3" max="3" width="9.140625" style="14"/>
    <col min="4" max="4" width="11.28515625" style="12" customWidth="1"/>
    <col min="5" max="5" width="8.85546875" style="8"/>
    <col min="6" max="6" width="14.28515625" style="8" customWidth="1"/>
    <col min="7" max="7" width="8.85546875" style="8"/>
  </cols>
  <sheetData>
    <row r="1" spans="1:7" s="6" customFormat="1" ht="15">
      <c r="A1" s="9" t="s">
        <v>214</v>
      </c>
      <c r="B1" s="9" t="s">
        <v>232</v>
      </c>
      <c r="C1" s="10" t="s">
        <v>0</v>
      </c>
      <c r="D1" s="11" t="s">
        <v>233</v>
      </c>
      <c r="E1" s="9" t="s">
        <v>234</v>
      </c>
      <c r="F1" s="9" t="s">
        <v>235</v>
      </c>
      <c r="G1" s="9" t="s">
        <v>236</v>
      </c>
    </row>
    <row r="2" spans="1:7" ht="15">
      <c r="A2" s="8">
        <v>194851</v>
      </c>
      <c r="B2">
        <v>529</v>
      </c>
      <c r="C2" t="s">
        <v>27</v>
      </c>
      <c r="D2">
        <v>67.660783257478457</v>
      </c>
      <c r="E2" s="8">
        <v>-99</v>
      </c>
      <c r="F2" s="8" t="s">
        <v>237</v>
      </c>
      <c r="G2" s="8" t="s">
        <v>32</v>
      </c>
    </row>
    <row r="3" spans="1:7" ht="15">
      <c r="A3" s="8">
        <v>194852</v>
      </c>
      <c r="B3">
        <v>438</v>
      </c>
      <c r="C3" t="s">
        <v>27</v>
      </c>
      <c r="D3">
        <v>8.939077088790377</v>
      </c>
      <c r="E3" s="8">
        <v>-99</v>
      </c>
      <c r="F3" s="8" t="s">
        <v>237</v>
      </c>
      <c r="G3" s="8" t="s">
        <v>32</v>
      </c>
    </row>
    <row r="4" spans="1:7" ht="15">
      <c r="A4" s="8">
        <v>194853</v>
      </c>
      <c r="B4">
        <v>671</v>
      </c>
      <c r="C4" t="s">
        <v>27</v>
      </c>
      <c r="D4">
        <v>10.967955352830455</v>
      </c>
      <c r="E4" s="8">
        <v>-99</v>
      </c>
      <c r="F4" s="8" t="s">
        <v>237</v>
      </c>
      <c r="G4" s="8" t="s">
        <v>32</v>
      </c>
    </row>
    <row r="5" spans="1:7" ht="15">
      <c r="A5" s="8">
        <v>194854</v>
      </c>
      <c r="B5">
        <v>491</v>
      </c>
      <c r="C5" t="s">
        <v>27</v>
      </c>
      <c r="D5">
        <v>2.0813307503506495</v>
      </c>
      <c r="E5" s="8">
        <v>-99</v>
      </c>
      <c r="F5" s="8" t="s">
        <v>237</v>
      </c>
      <c r="G5" s="8" t="s">
        <v>32</v>
      </c>
    </row>
    <row r="6" spans="1:7" ht="15">
      <c r="A6" s="8">
        <v>194855</v>
      </c>
      <c r="B6">
        <v>592</v>
      </c>
      <c r="C6" t="s">
        <v>27</v>
      </c>
      <c r="D6">
        <v>4.335045203759794</v>
      </c>
      <c r="E6" s="8">
        <v>-99</v>
      </c>
      <c r="F6" s="8" t="s">
        <v>237</v>
      </c>
      <c r="G6" s="8" t="s">
        <v>32</v>
      </c>
    </row>
    <row r="7" spans="1:7" ht="15">
      <c r="A7" s="8">
        <v>194856</v>
      </c>
      <c r="B7">
        <v>508</v>
      </c>
      <c r="C7" t="s">
        <v>27</v>
      </c>
      <c r="D7">
        <v>1.5237449121571895</v>
      </c>
      <c r="E7" s="8">
        <v>-99</v>
      </c>
      <c r="F7" s="8" t="s">
        <v>237</v>
      </c>
      <c r="G7" s="8" t="s">
        <v>32</v>
      </c>
    </row>
    <row r="8" spans="1:7" ht="15">
      <c r="A8" s="8">
        <v>194857</v>
      </c>
      <c r="B8">
        <v>605</v>
      </c>
      <c r="C8" t="s">
        <v>27</v>
      </c>
      <c r="D8">
        <v>1.4375764911115398</v>
      </c>
      <c r="E8" s="8">
        <v>-99</v>
      </c>
      <c r="F8" s="8" t="s">
        <v>237</v>
      </c>
      <c r="G8" s="8" t="s">
        <v>32</v>
      </c>
    </row>
    <row r="9" spans="1:7" ht="15">
      <c r="A9" s="8">
        <v>194858</v>
      </c>
      <c r="B9">
        <v>2127</v>
      </c>
      <c r="C9" t="s">
        <v>27</v>
      </c>
      <c r="D9">
        <v>2.1536132584116592</v>
      </c>
      <c r="E9" s="8">
        <v>-99</v>
      </c>
      <c r="F9" s="8" t="s">
        <v>237</v>
      </c>
      <c r="G9" s="8" t="s">
        <v>32</v>
      </c>
    </row>
    <row r="10" spans="1:7" ht="15">
      <c r="A10" s="8">
        <v>194859</v>
      </c>
      <c r="B10">
        <v>600</v>
      </c>
      <c r="C10" t="s">
        <v>27</v>
      </c>
      <c r="D10">
        <v>0.78236060709066624</v>
      </c>
      <c r="E10" s="8">
        <v>-99</v>
      </c>
      <c r="F10" s="8" t="s">
        <v>237</v>
      </c>
      <c r="G10" s="8" t="s">
        <v>32</v>
      </c>
    </row>
    <row r="11" spans="1:7" ht="15">
      <c r="A11" s="8">
        <v>194860</v>
      </c>
      <c r="B11">
        <v>550</v>
      </c>
      <c r="C11" t="s">
        <v>27</v>
      </c>
      <c r="D11">
        <v>6.2052810374353541E-2</v>
      </c>
      <c r="E11" s="8">
        <v>-99</v>
      </c>
      <c r="F11" s="8" t="s">
        <v>237</v>
      </c>
      <c r="G11" s="8" t="s">
        <v>32</v>
      </c>
    </row>
    <row r="12" spans="1:7" ht="15">
      <c r="A12" s="8">
        <v>194861</v>
      </c>
      <c r="B12">
        <v>118</v>
      </c>
      <c r="C12" t="s">
        <v>27</v>
      </c>
      <c r="D12">
        <v>9.6634315065848696E-3</v>
      </c>
      <c r="E12" s="8">
        <v>-99</v>
      </c>
      <c r="F12" s="8" t="s">
        <v>237</v>
      </c>
      <c r="G12" s="8" t="s">
        <v>32</v>
      </c>
    </row>
    <row r="13" spans="1:7" ht="15">
      <c r="A13" s="8">
        <v>194862</v>
      </c>
      <c r="B13">
        <v>302</v>
      </c>
      <c r="C13" t="s">
        <v>27</v>
      </c>
      <c r="D13">
        <v>2.021287607150405E-2</v>
      </c>
      <c r="E13" s="8">
        <v>-99</v>
      </c>
      <c r="F13" s="8" t="s">
        <v>237</v>
      </c>
      <c r="G13" s="8" t="s">
        <v>32</v>
      </c>
    </row>
    <row r="14" spans="1:7" ht="15">
      <c r="A14" s="8">
        <v>194863</v>
      </c>
      <c r="B14">
        <v>717</v>
      </c>
      <c r="C14" t="s">
        <v>27</v>
      </c>
      <c r="D14">
        <v>1.9715923197681916E-2</v>
      </c>
      <c r="E14" s="8">
        <v>-99</v>
      </c>
      <c r="F14" s="8" t="s">
        <v>237</v>
      </c>
      <c r="G14" s="8" t="s">
        <v>32</v>
      </c>
    </row>
    <row r="15" spans="1:7" ht="15">
      <c r="A15" s="8">
        <v>194864</v>
      </c>
      <c r="B15">
        <v>449</v>
      </c>
      <c r="C15" t="s">
        <v>27</v>
      </c>
      <c r="D15">
        <v>5.2831052839188075E-4</v>
      </c>
      <c r="E15" s="8">
        <v>-99</v>
      </c>
      <c r="F15" s="8" t="s">
        <v>237</v>
      </c>
      <c r="G15" s="8" t="s">
        <v>32</v>
      </c>
    </row>
    <row r="16" spans="1:7" ht="15">
      <c r="A16" s="8">
        <v>194865</v>
      </c>
      <c r="B16">
        <v>507</v>
      </c>
      <c r="C16" t="s">
        <v>27</v>
      </c>
      <c r="D16">
        <v>6.3397263407025811E-3</v>
      </c>
      <c r="E16" s="8">
        <v>-99</v>
      </c>
      <c r="F16" s="8" t="s">
        <v>237</v>
      </c>
      <c r="G16" s="8" t="s">
        <v>32</v>
      </c>
    </row>
    <row r="17" spans="1:7" ht="15">
      <c r="A17" s="8">
        <v>194866</v>
      </c>
      <c r="B17" s="13">
        <v>529</v>
      </c>
      <c r="C17" t="s">
        <v>42</v>
      </c>
      <c r="D17">
        <v>59.127004098864887</v>
      </c>
      <c r="E17" s="8">
        <v>-99</v>
      </c>
      <c r="F17" s="8" t="s">
        <v>237</v>
      </c>
      <c r="G17" s="8" t="s">
        <v>32</v>
      </c>
    </row>
    <row r="18" spans="1:7" ht="15">
      <c r="A18" s="8">
        <v>194867</v>
      </c>
      <c r="B18" s="13">
        <v>438</v>
      </c>
      <c r="C18" t="s">
        <v>42</v>
      </c>
      <c r="D18">
        <v>12.964476921608048</v>
      </c>
      <c r="E18" s="8">
        <v>-99</v>
      </c>
      <c r="F18" s="8" t="s">
        <v>237</v>
      </c>
      <c r="G18" s="8" t="s">
        <v>32</v>
      </c>
    </row>
    <row r="19" spans="1:7" ht="15">
      <c r="A19" s="8">
        <v>194868</v>
      </c>
      <c r="B19" s="13">
        <v>671</v>
      </c>
      <c r="C19" t="s">
        <v>42</v>
      </c>
      <c r="D19">
        <v>10.000190231627061</v>
      </c>
      <c r="E19" s="8">
        <v>-99</v>
      </c>
      <c r="F19" s="8" t="s">
        <v>237</v>
      </c>
      <c r="G19" s="8" t="s">
        <v>32</v>
      </c>
    </row>
    <row r="20" spans="1:7" ht="15">
      <c r="A20" s="8">
        <v>194869</v>
      </c>
      <c r="B20" s="13">
        <v>491</v>
      </c>
      <c r="C20" t="s">
        <v>42</v>
      </c>
      <c r="D20">
        <v>2.3893682637859688</v>
      </c>
      <c r="E20" s="8">
        <v>-99</v>
      </c>
      <c r="F20" s="8" t="s">
        <v>237</v>
      </c>
      <c r="G20" s="8" t="s">
        <v>32</v>
      </c>
    </row>
    <row r="21" spans="1:7" ht="15">
      <c r="A21" s="8">
        <v>194870</v>
      </c>
      <c r="B21" s="13">
        <v>592</v>
      </c>
      <c r="C21" t="s">
        <v>42</v>
      </c>
      <c r="D21">
        <v>5.1322121725855556</v>
      </c>
      <c r="E21" s="8">
        <v>-99</v>
      </c>
      <c r="F21" s="8" t="s">
        <v>237</v>
      </c>
      <c r="G21" s="8" t="s">
        <v>32</v>
      </c>
    </row>
    <row r="22" spans="1:7" ht="15">
      <c r="A22" s="8">
        <v>194871</v>
      </c>
      <c r="B22" s="13">
        <v>508</v>
      </c>
      <c r="C22" t="s">
        <v>42</v>
      </c>
      <c r="D22">
        <v>2.2260234201432514</v>
      </c>
      <c r="E22" s="8">
        <v>-99</v>
      </c>
      <c r="F22" s="8" t="s">
        <v>237</v>
      </c>
      <c r="G22" s="8" t="s">
        <v>32</v>
      </c>
    </row>
    <row r="23" spans="1:7" ht="15">
      <c r="A23" s="8">
        <v>194872</v>
      </c>
      <c r="B23" s="13">
        <v>605</v>
      </c>
      <c r="C23" t="s">
        <v>42</v>
      </c>
      <c r="D23">
        <v>2.5132651562179236</v>
      </c>
      <c r="E23" s="8">
        <v>-99</v>
      </c>
      <c r="F23" s="8" t="s">
        <v>237</v>
      </c>
      <c r="G23" s="8" t="s">
        <v>32</v>
      </c>
    </row>
    <row r="24" spans="1:7" ht="15">
      <c r="A24" s="8">
        <v>194873</v>
      </c>
      <c r="B24" s="13">
        <v>601</v>
      </c>
      <c r="C24" t="s">
        <v>42</v>
      </c>
      <c r="D24">
        <v>1.1044262735105057</v>
      </c>
      <c r="E24" s="8">
        <v>-99</v>
      </c>
      <c r="F24" s="8" t="s">
        <v>237</v>
      </c>
      <c r="G24" s="8" t="s">
        <v>32</v>
      </c>
    </row>
    <row r="25" spans="1:7" ht="15">
      <c r="A25" s="8">
        <v>194874</v>
      </c>
      <c r="B25" s="13">
        <v>385</v>
      </c>
      <c r="C25" t="s">
        <v>42</v>
      </c>
      <c r="D25">
        <v>0.23364130641813508</v>
      </c>
      <c r="E25" s="8">
        <v>-99</v>
      </c>
      <c r="F25" s="8" t="s">
        <v>237</v>
      </c>
      <c r="G25" s="8" t="s">
        <v>32</v>
      </c>
    </row>
    <row r="26" spans="1:7" ht="15">
      <c r="A26" s="8">
        <v>194875</v>
      </c>
      <c r="B26" s="13">
        <v>2127</v>
      </c>
      <c r="C26" t="s">
        <v>42</v>
      </c>
      <c r="D26">
        <v>1.5329240042567933</v>
      </c>
      <c r="E26" s="8">
        <v>-99</v>
      </c>
      <c r="F26" s="8" t="s">
        <v>237</v>
      </c>
      <c r="G26" s="8" t="s">
        <v>32</v>
      </c>
    </row>
    <row r="27" spans="1:7" ht="15">
      <c r="A27" s="8">
        <v>194876</v>
      </c>
      <c r="B27" s="13">
        <v>600</v>
      </c>
      <c r="C27" t="s">
        <v>42</v>
      </c>
      <c r="D27">
        <v>1.2574374010104701</v>
      </c>
      <c r="E27" s="8">
        <v>-99</v>
      </c>
      <c r="F27" s="8" t="s">
        <v>237</v>
      </c>
      <c r="G27" s="8" t="s">
        <v>32</v>
      </c>
    </row>
    <row r="28" spans="1:7" ht="15">
      <c r="A28" s="8">
        <v>194877</v>
      </c>
      <c r="B28" s="13">
        <v>550</v>
      </c>
      <c r="C28" t="s">
        <v>42</v>
      </c>
      <c r="D28">
        <v>0.22225040368418383</v>
      </c>
      <c r="E28" s="8">
        <v>-99</v>
      </c>
      <c r="F28" s="8" t="s">
        <v>237</v>
      </c>
      <c r="G28" s="8" t="s">
        <v>32</v>
      </c>
    </row>
    <row r="29" spans="1:7" ht="15">
      <c r="A29" s="8">
        <v>194878</v>
      </c>
      <c r="B29" s="13">
        <v>302</v>
      </c>
      <c r="C29" t="s">
        <v>42</v>
      </c>
      <c r="D29">
        <v>0.22731091049178107</v>
      </c>
      <c r="E29" s="8">
        <v>-99</v>
      </c>
      <c r="F29" s="8" t="s">
        <v>237</v>
      </c>
      <c r="G29" s="8" t="s">
        <v>32</v>
      </c>
    </row>
    <row r="30" spans="1:7" ht="15">
      <c r="A30" s="8">
        <v>194879</v>
      </c>
      <c r="B30" s="13">
        <v>717</v>
      </c>
      <c r="C30" t="s">
        <v>42</v>
      </c>
      <c r="D30">
        <v>0.12672811250903915</v>
      </c>
      <c r="E30" s="8">
        <v>-99</v>
      </c>
      <c r="F30" s="8" t="s">
        <v>237</v>
      </c>
      <c r="G30" s="8" t="s">
        <v>32</v>
      </c>
    </row>
    <row r="31" spans="1:7" ht="15">
      <c r="A31" s="8">
        <v>194880</v>
      </c>
      <c r="B31" s="13">
        <v>449</v>
      </c>
      <c r="C31" t="s">
        <v>42</v>
      </c>
      <c r="D31">
        <v>1.278519737839807E-2</v>
      </c>
      <c r="E31" s="8">
        <v>-99</v>
      </c>
      <c r="F31" s="8" t="s">
        <v>237</v>
      </c>
      <c r="G31" s="8" t="s">
        <v>32</v>
      </c>
    </row>
    <row r="32" spans="1:7" ht="15">
      <c r="A32" s="8">
        <v>194881</v>
      </c>
      <c r="B32" s="13">
        <v>507</v>
      </c>
      <c r="C32" t="s">
        <v>42</v>
      </c>
      <c r="D32">
        <v>5.559878596790202E-2</v>
      </c>
      <c r="E32" s="8">
        <v>-99</v>
      </c>
      <c r="F32" s="8" t="s">
        <v>237</v>
      </c>
      <c r="G32" s="8" t="s">
        <v>32</v>
      </c>
    </row>
    <row r="33" spans="1:7" ht="15">
      <c r="A33" s="8">
        <v>194882</v>
      </c>
      <c r="B33" s="13">
        <v>2011</v>
      </c>
      <c r="C33" t="s">
        <v>42</v>
      </c>
      <c r="D33">
        <v>0.87435733994009546</v>
      </c>
      <c r="E33" s="8">
        <v>-99</v>
      </c>
      <c r="F33" s="8" t="s">
        <v>237</v>
      </c>
      <c r="G33" s="8" t="s">
        <v>32</v>
      </c>
    </row>
    <row r="34" spans="1:7" ht="15">
      <c r="A34" s="8">
        <v>194883</v>
      </c>
      <c r="B34" s="13">
        <v>529</v>
      </c>
      <c r="C34" t="s">
        <v>46</v>
      </c>
      <c r="D34">
        <v>59.750793921016033</v>
      </c>
      <c r="E34" s="8">
        <v>-99</v>
      </c>
      <c r="F34" s="8" t="s">
        <v>237</v>
      </c>
      <c r="G34" s="8" t="s">
        <v>32</v>
      </c>
    </row>
    <row r="35" spans="1:7" ht="15">
      <c r="A35" s="8">
        <v>194884</v>
      </c>
      <c r="B35" s="13">
        <v>438</v>
      </c>
      <c r="C35" t="s">
        <v>46</v>
      </c>
      <c r="D35">
        <v>14.120091894365693</v>
      </c>
      <c r="E35" s="8">
        <v>-99</v>
      </c>
      <c r="F35" s="8" t="s">
        <v>237</v>
      </c>
      <c r="G35" s="8" t="s">
        <v>32</v>
      </c>
    </row>
    <row r="36" spans="1:7" ht="15">
      <c r="A36" s="8">
        <v>194885</v>
      </c>
      <c r="B36" s="13">
        <v>671</v>
      </c>
      <c r="C36" t="s">
        <v>46</v>
      </c>
      <c r="D36">
        <v>14.140031816680734</v>
      </c>
      <c r="E36" s="8">
        <v>-99</v>
      </c>
      <c r="F36" s="8" t="s">
        <v>237</v>
      </c>
      <c r="G36" s="8" t="s">
        <v>32</v>
      </c>
    </row>
    <row r="37" spans="1:7" ht="15">
      <c r="A37" s="8">
        <v>194886</v>
      </c>
      <c r="B37" s="13">
        <v>491</v>
      </c>
      <c r="C37" t="s">
        <v>46</v>
      </c>
      <c r="D37">
        <v>2.5645445511163709</v>
      </c>
      <c r="E37" s="8">
        <v>-99</v>
      </c>
      <c r="F37" s="8" t="s">
        <v>237</v>
      </c>
      <c r="G37" s="8" t="s">
        <v>32</v>
      </c>
    </row>
    <row r="38" spans="1:7" ht="15">
      <c r="A38" s="8">
        <v>194887</v>
      </c>
      <c r="B38" s="13">
        <v>592</v>
      </c>
      <c r="C38" t="s">
        <v>46</v>
      </c>
      <c r="D38">
        <v>4.7120226216526913</v>
      </c>
      <c r="E38" s="8">
        <v>-99</v>
      </c>
      <c r="F38" s="8" t="s">
        <v>237</v>
      </c>
      <c r="G38" s="8" t="s">
        <v>32</v>
      </c>
    </row>
    <row r="39" spans="1:7" ht="15">
      <c r="A39" s="8">
        <v>194888</v>
      </c>
      <c r="B39" s="13">
        <v>508</v>
      </c>
      <c r="C39" t="s">
        <v>46</v>
      </c>
      <c r="D39">
        <v>1.4869785690127804</v>
      </c>
      <c r="E39" s="8">
        <v>-99</v>
      </c>
      <c r="F39" s="8" t="s">
        <v>237</v>
      </c>
      <c r="G39" s="8" t="s">
        <v>32</v>
      </c>
    </row>
    <row r="40" spans="1:7" ht="15">
      <c r="A40" s="8">
        <v>194889</v>
      </c>
      <c r="B40" s="13">
        <v>605</v>
      </c>
      <c r="C40" t="s">
        <v>46</v>
      </c>
      <c r="D40">
        <v>1.3645779812476029</v>
      </c>
      <c r="E40" s="8">
        <v>-99</v>
      </c>
      <c r="F40" s="8" t="s">
        <v>237</v>
      </c>
      <c r="G40" s="8" t="s">
        <v>32</v>
      </c>
    </row>
    <row r="41" spans="1:7" ht="15">
      <c r="A41" s="8">
        <v>194890</v>
      </c>
      <c r="B41" s="13">
        <v>601</v>
      </c>
      <c r="C41" t="s">
        <v>46</v>
      </c>
      <c r="D41">
        <v>0.40746703818860625</v>
      </c>
      <c r="E41" s="8">
        <v>-99</v>
      </c>
      <c r="F41" s="8" t="s">
        <v>237</v>
      </c>
      <c r="G41" s="8" t="s">
        <v>32</v>
      </c>
    </row>
    <row r="42" spans="1:7" ht="15">
      <c r="A42" s="8">
        <v>194891</v>
      </c>
      <c r="B42" s="13">
        <v>385</v>
      </c>
      <c r="C42" t="s">
        <v>46</v>
      </c>
      <c r="D42">
        <v>8.3986335703164897E-2</v>
      </c>
      <c r="E42" s="8">
        <v>-99</v>
      </c>
      <c r="F42" s="8" t="s">
        <v>237</v>
      </c>
      <c r="G42" s="8" t="s">
        <v>32</v>
      </c>
    </row>
    <row r="43" spans="1:7" ht="15">
      <c r="A43" s="8">
        <v>194892</v>
      </c>
      <c r="B43" s="13">
        <v>2127</v>
      </c>
      <c r="C43" t="s">
        <v>46</v>
      </c>
      <c r="D43">
        <v>0.6105862853660422</v>
      </c>
      <c r="E43" s="8">
        <v>-99</v>
      </c>
      <c r="F43" s="8" t="s">
        <v>237</v>
      </c>
      <c r="G43" s="8" t="s">
        <v>32</v>
      </c>
    </row>
    <row r="44" spans="1:7" ht="15">
      <c r="A44" s="8">
        <v>194893</v>
      </c>
      <c r="B44" s="13">
        <v>600</v>
      </c>
      <c r="C44" t="s">
        <v>46</v>
      </c>
      <c r="D44">
        <v>0.37712698311932458</v>
      </c>
      <c r="E44" s="8">
        <v>-99</v>
      </c>
      <c r="F44" s="8" t="s">
        <v>237</v>
      </c>
      <c r="G44" s="8" t="s">
        <v>32</v>
      </c>
    </row>
    <row r="45" spans="1:7" ht="15">
      <c r="A45" s="8">
        <v>194894</v>
      </c>
      <c r="B45" s="13">
        <v>550</v>
      </c>
      <c r="C45" t="s">
        <v>46</v>
      </c>
      <c r="D45">
        <v>8.8185652488323121E-2</v>
      </c>
      <c r="E45" s="8">
        <v>-99</v>
      </c>
      <c r="F45" s="8" t="s">
        <v>237</v>
      </c>
      <c r="G45" s="8" t="s">
        <v>32</v>
      </c>
    </row>
    <row r="46" spans="1:7" ht="15">
      <c r="A46" s="8">
        <v>194895</v>
      </c>
      <c r="B46" s="13">
        <v>118</v>
      </c>
      <c r="C46" t="s">
        <v>46</v>
      </c>
      <c r="D46">
        <v>4.5054579183102912E-2</v>
      </c>
      <c r="E46" s="8">
        <v>-99</v>
      </c>
      <c r="F46" s="8" t="s">
        <v>237</v>
      </c>
      <c r="G46" s="8" t="s">
        <v>32</v>
      </c>
    </row>
    <row r="47" spans="1:7" ht="15">
      <c r="A47" s="8">
        <v>194896</v>
      </c>
      <c r="B47" s="13">
        <v>302</v>
      </c>
      <c r="C47" t="s">
        <v>46</v>
      </c>
      <c r="D47">
        <v>2.3756537212469786E-2</v>
      </c>
      <c r="E47" s="8">
        <v>-99</v>
      </c>
      <c r="F47" s="8" t="s">
        <v>237</v>
      </c>
      <c r="G47" s="8" t="s">
        <v>32</v>
      </c>
    </row>
    <row r="48" spans="1:7" ht="15">
      <c r="A48" s="8">
        <v>194897</v>
      </c>
      <c r="B48" s="13">
        <v>717</v>
      </c>
      <c r="C48" t="s">
        <v>46</v>
      </c>
      <c r="D48">
        <v>2.6271102955888762E-2</v>
      </c>
      <c r="E48" s="8">
        <v>-99</v>
      </c>
      <c r="F48" s="8" t="s">
        <v>237</v>
      </c>
      <c r="G48" s="8" t="s">
        <v>32</v>
      </c>
    </row>
    <row r="49" spans="1:7" ht="15">
      <c r="A49" s="8">
        <v>194898</v>
      </c>
      <c r="B49" s="13">
        <v>449</v>
      </c>
      <c r="C49" t="s">
        <v>46</v>
      </c>
      <c r="D49">
        <v>3.0270452275087149E-3</v>
      </c>
      <c r="E49" s="8">
        <v>-99</v>
      </c>
      <c r="F49" s="8" t="s">
        <v>237</v>
      </c>
      <c r="G49" s="8" t="s">
        <v>32</v>
      </c>
    </row>
    <row r="50" spans="1:7" ht="15">
      <c r="A50" s="8">
        <v>194899</v>
      </c>
      <c r="B50" s="13">
        <v>507</v>
      </c>
      <c r="C50" t="s">
        <v>46</v>
      </c>
      <c r="D50">
        <v>1.3117195985871055E-2</v>
      </c>
      <c r="E50" s="8">
        <v>-99</v>
      </c>
      <c r="F50" s="8" t="s">
        <v>237</v>
      </c>
      <c r="G50" s="8" t="s">
        <v>32</v>
      </c>
    </row>
    <row r="51" spans="1:7" ht="15">
      <c r="A51" s="8">
        <v>194900</v>
      </c>
      <c r="B51" s="13">
        <v>2011</v>
      </c>
      <c r="C51" t="s">
        <v>46</v>
      </c>
      <c r="D51">
        <v>0.18237988947782771</v>
      </c>
      <c r="E51" s="8">
        <v>-99</v>
      </c>
      <c r="F51" s="8" t="s">
        <v>237</v>
      </c>
      <c r="G51" s="8" t="s">
        <v>32</v>
      </c>
    </row>
    <row r="52" spans="1:7" ht="15">
      <c r="A52" s="8">
        <v>194901</v>
      </c>
      <c r="B52" s="13">
        <v>529</v>
      </c>
      <c r="C52" t="s">
        <v>50</v>
      </c>
      <c r="D52">
        <v>68.677128434801105</v>
      </c>
      <c r="E52" s="8">
        <v>-99</v>
      </c>
      <c r="F52" s="8" t="s">
        <v>237</v>
      </c>
      <c r="G52" s="8" t="s">
        <v>32</v>
      </c>
    </row>
    <row r="53" spans="1:7" ht="15">
      <c r="A53" s="8">
        <v>194902</v>
      </c>
      <c r="B53" s="13">
        <v>438</v>
      </c>
      <c r="C53" t="s">
        <v>50</v>
      </c>
      <c r="D53">
        <v>9.3058055038358436</v>
      </c>
      <c r="E53" s="8">
        <v>-99</v>
      </c>
      <c r="F53" s="8" t="s">
        <v>237</v>
      </c>
      <c r="G53" s="8" t="s">
        <v>32</v>
      </c>
    </row>
    <row r="54" spans="1:7" ht="15">
      <c r="A54" s="8">
        <v>194903</v>
      </c>
      <c r="B54" s="13">
        <v>671</v>
      </c>
      <c r="C54" t="s">
        <v>50</v>
      </c>
      <c r="D54">
        <v>10.001004060035172</v>
      </c>
      <c r="E54" s="8">
        <v>-99</v>
      </c>
      <c r="F54" s="8" t="s">
        <v>237</v>
      </c>
      <c r="G54" s="8" t="s">
        <v>32</v>
      </c>
    </row>
    <row r="55" spans="1:7" ht="15">
      <c r="A55" s="8">
        <v>194904</v>
      </c>
      <c r="B55" s="13">
        <v>491</v>
      </c>
      <c r="C55" t="s">
        <v>50</v>
      </c>
      <c r="D55">
        <v>2.5420208581352703</v>
      </c>
      <c r="E55" s="8">
        <v>-99</v>
      </c>
      <c r="F55" s="8" t="s">
        <v>237</v>
      </c>
      <c r="G55" s="8" t="s">
        <v>32</v>
      </c>
    </row>
    <row r="56" spans="1:7" ht="15">
      <c r="A56" s="8">
        <v>194905</v>
      </c>
      <c r="B56" s="13">
        <v>592</v>
      </c>
      <c r="C56" t="s">
        <v>50</v>
      </c>
      <c r="D56">
        <v>3.7253855715230606</v>
      </c>
      <c r="E56" s="8">
        <v>-99</v>
      </c>
      <c r="F56" s="8" t="s">
        <v>237</v>
      </c>
      <c r="G56" s="8" t="s">
        <v>32</v>
      </c>
    </row>
    <row r="57" spans="1:7" ht="15">
      <c r="A57" s="8">
        <v>194906</v>
      </c>
      <c r="B57" s="13">
        <v>508</v>
      </c>
      <c r="C57" t="s">
        <v>50</v>
      </c>
      <c r="D57">
        <v>1.5905634875217025</v>
      </c>
      <c r="E57" s="8">
        <v>-99</v>
      </c>
      <c r="F57" s="8" t="s">
        <v>237</v>
      </c>
      <c r="G57" s="8" t="s">
        <v>32</v>
      </c>
    </row>
    <row r="58" spans="1:7" ht="15">
      <c r="A58" s="8">
        <v>194907</v>
      </c>
      <c r="B58" s="13">
        <v>605</v>
      </c>
      <c r="C58" t="s">
        <v>50</v>
      </c>
      <c r="D58">
        <v>1.3520888605349157</v>
      </c>
      <c r="E58" s="8">
        <v>-99</v>
      </c>
      <c r="F58" s="8" t="s">
        <v>237</v>
      </c>
      <c r="G58" s="8" t="s">
        <v>32</v>
      </c>
    </row>
    <row r="59" spans="1:7" ht="15">
      <c r="A59" s="8">
        <v>194908</v>
      </c>
      <c r="B59" s="13">
        <v>601</v>
      </c>
      <c r="C59" t="s">
        <v>50</v>
      </c>
      <c r="D59">
        <v>0.58279998107065145</v>
      </c>
      <c r="E59" s="8">
        <v>-99</v>
      </c>
      <c r="F59" s="8" t="s">
        <v>237</v>
      </c>
      <c r="G59" s="8" t="s">
        <v>32</v>
      </c>
    </row>
    <row r="60" spans="1:7" ht="15">
      <c r="A60" s="8">
        <v>194909</v>
      </c>
      <c r="B60" s="13">
        <v>385</v>
      </c>
      <c r="C60" t="s">
        <v>50</v>
      </c>
      <c r="D60">
        <v>0.19100413283220222</v>
      </c>
      <c r="E60" s="8">
        <v>-99</v>
      </c>
      <c r="F60" s="8" t="s">
        <v>237</v>
      </c>
      <c r="G60" s="8" t="s">
        <v>32</v>
      </c>
    </row>
    <row r="61" spans="1:7" ht="15">
      <c r="A61" s="8">
        <v>194910</v>
      </c>
      <c r="B61" s="13">
        <v>2127</v>
      </c>
      <c r="C61" t="s">
        <v>50</v>
      </c>
      <c r="D61">
        <v>0.90876543594875603</v>
      </c>
      <c r="E61" s="8">
        <v>-99</v>
      </c>
      <c r="F61" s="8" t="s">
        <v>237</v>
      </c>
      <c r="G61" s="8" t="s">
        <v>32</v>
      </c>
    </row>
    <row r="62" spans="1:7" ht="15">
      <c r="A62" s="8">
        <v>194911</v>
      </c>
      <c r="B62" s="13">
        <v>600</v>
      </c>
      <c r="C62" t="s">
        <v>50</v>
      </c>
      <c r="D62">
        <v>0.5148596299918341</v>
      </c>
      <c r="E62" s="8">
        <v>-99</v>
      </c>
      <c r="F62" s="8" t="s">
        <v>237</v>
      </c>
      <c r="G62" s="8" t="s">
        <v>32</v>
      </c>
    </row>
    <row r="63" spans="1:7" ht="15">
      <c r="A63" s="8">
        <v>194912</v>
      </c>
      <c r="B63" s="13">
        <v>550</v>
      </c>
      <c r="C63" t="s">
        <v>50</v>
      </c>
      <c r="D63">
        <v>0.27368712993070582</v>
      </c>
      <c r="E63" s="8">
        <v>-99</v>
      </c>
      <c r="F63" s="8" t="s">
        <v>237</v>
      </c>
      <c r="G63" s="8" t="s">
        <v>32</v>
      </c>
    </row>
    <row r="64" spans="1:7" ht="15">
      <c r="A64" s="8">
        <v>194913</v>
      </c>
      <c r="B64" s="13">
        <v>118</v>
      </c>
      <c r="C64" t="s">
        <v>50</v>
      </c>
      <c r="D64">
        <v>3.8858098999296764E-2</v>
      </c>
      <c r="E64" s="8">
        <v>-99</v>
      </c>
      <c r="F64" s="8" t="s">
        <v>237</v>
      </c>
      <c r="G64" s="8" t="s">
        <v>32</v>
      </c>
    </row>
    <row r="65" spans="1:7" ht="15">
      <c r="A65" s="8">
        <v>194914</v>
      </c>
      <c r="B65" s="13">
        <v>302</v>
      </c>
      <c r="C65" t="s">
        <v>50</v>
      </c>
      <c r="D65">
        <v>3.9659667236738402E-2</v>
      </c>
      <c r="E65" s="8">
        <v>-99</v>
      </c>
      <c r="F65" s="8" t="s">
        <v>237</v>
      </c>
      <c r="G65" s="8" t="s">
        <v>32</v>
      </c>
    </row>
    <row r="66" spans="1:7" ht="15">
      <c r="A66" s="8">
        <v>194915</v>
      </c>
      <c r="B66" s="13">
        <v>717</v>
      </c>
      <c r="C66" t="s">
        <v>50</v>
      </c>
      <c r="D66">
        <v>6.3154852757794949E-2</v>
      </c>
      <c r="E66" s="8">
        <v>-99</v>
      </c>
      <c r="F66" s="8" t="s">
        <v>237</v>
      </c>
      <c r="G66" s="8" t="s">
        <v>32</v>
      </c>
    </row>
    <row r="67" spans="1:7" ht="15">
      <c r="A67" s="8">
        <v>194916</v>
      </c>
      <c r="B67" s="13">
        <v>449</v>
      </c>
      <c r="C67" t="s">
        <v>50</v>
      </c>
      <c r="D67">
        <v>2.1561231035849794E-3</v>
      </c>
      <c r="E67" s="8">
        <v>-99</v>
      </c>
      <c r="F67" s="8" t="s">
        <v>237</v>
      </c>
      <c r="G67" s="8" t="s">
        <v>32</v>
      </c>
    </row>
    <row r="68" spans="1:7" ht="15">
      <c r="A68" s="8">
        <v>194917</v>
      </c>
      <c r="B68" s="13">
        <v>507</v>
      </c>
      <c r="C68" t="s">
        <v>50</v>
      </c>
      <c r="D68">
        <v>2.263929258764228E-2</v>
      </c>
      <c r="E68" s="8">
        <v>-99</v>
      </c>
      <c r="F68" s="8" t="s">
        <v>237</v>
      </c>
      <c r="G68" s="8" t="s">
        <v>32</v>
      </c>
    </row>
    <row r="69" spans="1:7" ht="15">
      <c r="A69" s="8">
        <v>194918</v>
      </c>
      <c r="B69" s="13">
        <v>2011</v>
      </c>
      <c r="C69" t="s">
        <v>50</v>
      </c>
      <c r="D69">
        <v>0.16841887915370743</v>
      </c>
      <c r="E69" s="8">
        <v>-99</v>
      </c>
      <c r="F69" s="8" t="s">
        <v>237</v>
      </c>
      <c r="G69" s="8" t="s">
        <v>32</v>
      </c>
    </row>
    <row r="70" spans="1:7" ht="15">
      <c r="A70" s="8">
        <v>194919</v>
      </c>
      <c r="B70">
        <v>529</v>
      </c>
      <c r="C70" t="s">
        <v>54</v>
      </c>
      <c r="D70">
        <v>75.354778148126371</v>
      </c>
      <c r="E70" s="8">
        <v>-99</v>
      </c>
      <c r="F70" s="8" t="s">
        <v>237</v>
      </c>
      <c r="G70" s="8" t="s">
        <v>32</v>
      </c>
    </row>
    <row r="71" spans="1:7" ht="15">
      <c r="A71" s="8">
        <v>194920</v>
      </c>
      <c r="B71">
        <v>438</v>
      </c>
      <c r="C71" t="s">
        <v>54</v>
      </c>
      <c r="D71">
        <v>9.8916048329159771</v>
      </c>
      <c r="E71" s="8">
        <v>-99</v>
      </c>
      <c r="F71" s="8" t="s">
        <v>237</v>
      </c>
      <c r="G71" s="8" t="s">
        <v>32</v>
      </c>
    </row>
    <row r="72" spans="1:7" ht="15">
      <c r="A72" s="8">
        <v>194921</v>
      </c>
      <c r="B72">
        <v>671</v>
      </c>
      <c r="C72" t="s">
        <v>54</v>
      </c>
      <c r="D72">
        <v>5.7575058600219089</v>
      </c>
      <c r="E72" s="8">
        <v>-99</v>
      </c>
      <c r="F72" s="8" t="s">
        <v>237</v>
      </c>
      <c r="G72" s="8" t="s">
        <v>32</v>
      </c>
    </row>
    <row r="73" spans="1:7" ht="15">
      <c r="A73" s="8">
        <v>194922</v>
      </c>
      <c r="B73">
        <v>491</v>
      </c>
      <c r="C73" t="s">
        <v>54</v>
      </c>
      <c r="D73">
        <v>1.651933441279229</v>
      </c>
      <c r="E73" s="8">
        <v>-99</v>
      </c>
      <c r="F73" s="8" t="s">
        <v>237</v>
      </c>
      <c r="G73" s="8" t="s">
        <v>32</v>
      </c>
    </row>
    <row r="74" spans="1:7" ht="15">
      <c r="A74" s="8">
        <v>194923</v>
      </c>
      <c r="B74">
        <v>592</v>
      </c>
      <c r="C74" t="s">
        <v>54</v>
      </c>
      <c r="D74">
        <v>2.1863460059288919</v>
      </c>
      <c r="E74" s="8">
        <v>-99</v>
      </c>
      <c r="F74" s="8" t="s">
        <v>237</v>
      </c>
      <c r="G74" s="8" t="s">
        <v>32</v>
      </c>
    </row>
    <row r="75" spans="1:7" ht="15">
      <c r="A75" s="8">
        <v>194924</v>
      </c>
      <c r="B75">
        <v>508</v>
      </c>
      <c r="C75" t="s">
        <v>54</v>
      </c>
      <c r="D75">
        <v>1.1313683499941758</v>
      </c>
      <c r="E75" s="8">
        <v>-99</v>
      </c>
      <c r="F75" s="8" t="s">
        <v>237</v>
      </c>
      <c r="G75" s="8" t="s">
        <v>32</v>
      </c>
    </row>
    <row r="76" spans="1:7" ht="15">
      <c r="A76" s="8">
        <v>194925</v>
      </c>
      <c r="B76">
        <v>605</v>
      </c>
      <c r="C76" t="s">
        <v>54</v>
      </c>
      <c r="D76">
        <v>0.91075440936233487</v>
      </c>
      <c r="E76" s="8">
        <v>-99</v>
      </c>
      <c r="F76" s="8" t="s">
        <v>237</v>
      </c>
      <c r="G76" s="8" t="s">
        <v>32</v>
      </c>
    </row>
    <row r="77" spans="1:7" ht="15">
      <c r="A77" s="8">
        <v>194926</v>
      </c>
      <c r="B77">
        <v>601</v>
      </c>
      <c r="C77" t="s">
        <v>54</v>
      </c>
      <c r="D77">
        <v>0.48837897772077804</v>
      </c>
      <c r="E77" s="8">
        <v>-99</v>
      </c>
      <c r="F77" s="8" t="s">
        <v>237</v>
      </c>
      <c r="G77" s="8" t="s">
        <v>32</v>
      </c>
    </row>
    <row r="78" spans="1:7" ht="15">
      <c r="A78" s="8">
        <v>194927</v>
      </c>
      <c r="B78">
        <v>385</v>
      </c>
      <c r="C78" t="s">
        <v>54</v>
      </c>
      <c r="D78">
        <v>0.23174057670526074</v>
      </c>
      <c r="E78" s="8">
        <v>-99</v>
      </c>
      <c r="F78" s="8" t="s">
        <v>237</v>
      </c>
      <c r="G78" s="8" t="s">
        <v>32</v>
      </c>
    </row>
    <row r="79" spans="1:7" ht="15">
      <c r="A79" s="8">
        <v>194928</v>
      </c>
      <c r="B79">
        <v>2127</v>
      </c>
      <c r="C79" t="s">
        <v>54</v>
      </c>
      <c r="D79">
        <v>0.70589616836289848</v>
      </c>
      <c r="E79" s="8">
        <v>-99</v>
      </c>
      <c r="F79" s="8" t="s">
        <v>237</v>
      </c>
      <c r="G79" s="8" t="s">
        <v>32</v>
      </c>
    </row>
    <row r="80" spans="1:7" ht="15">
      <c r="A80" s="8">
        <v>194929</v>
      </c>
      <c r="B80">
        <v>600</v>
      </c>
      <c r="C80" t="s">
        <v>54</v>
      </c>
      <c r="D80">
        <v>0.65396111456419248</v>
      </c>
      <c r="E80" s="8">
        <v>-99</v>
      </c>
      <c r="F80" s="8" t="s">
        <v>237</v>
      </c>
      <c r="G80" s="8" t="s">
        <v>32</v>
      </c>
    </row>
    <row r="81" spans="1:7" ht="15">
      <c r="A81" s="8">
        <v>194930</v>
      </c>
      <c r="B81">
        <v>550</v>
      </c>
      <c r="C81" t="s">
        <v>54</v>
      </c>
      <c r="D81">
        <v>0.40187828046852186</v>
      </c>
      <c r="E81" s="8">
        <v>-99</v>
      </c>
      <c r="F81" s="8" t="s">
        <v>237</v>
      </c>
      <c r="G81" s="8" t="s">
        <v>32</v>
      </c>
    </row>
    <row r="82" spans="1:7" ht="15">
      <c r="A82" s="8">
        <v>194931</v>
      </c>
      <c r="B82">
        <v>118</v>
      </c>
      <c r="C82" t="s">
        <v>54</v>
      </c>
      <c r="D82">
        <v>4.6571180514751079E-2</v>
      </c>
      <c r="E82" s="8">
        <v>-99</v>
      </c>
      <c r="F82" s="8" t="s">
        <v>237</v>
      </c>
      <c r="G82" s="8" t="s">
        <v>32</v>
      </c>
    </row>
    <row r="83" spans="1:7" ht="15">
      <c r="A83" s="8">
        <v>194932</v>
      </c>
      <c r="B83">
        <v>302</v>
      </c>
      <c r="C83" t="s">
        <v>54</v>
      </c>
      <c r="D83">
        <v>7.2738047274349599E-2</v>
      </c>
      <c r="E83" s="8">
        <v>-99</v>
      </c>
      <c r="F83" s="8" t="s">
        <v>237</v>
      </c>
      <c r="G83" s="8" t="s">
        <v>32</v>
      </c>
    </row>
    <row r="84" spans="1:7" ht="15">
      <c r="A84" s="8">
        <v>194933</v>
      </c>
      <c r="B84">
        <v>717</v>
      </c>
      <c r="C84" t="s">
        <v>54</v>
      </c>
      <c r="D84">
        <v>8.6291341331226401E-2</v>
      </c>
      <c r="E84" s="8">
        <v>-99</v>
      </c>
      <c r="F84" s="8" t="s">
        <v>237</v>
      </c>
      <c r="G84" s="8" t="s">
        <v>32</v>
      </c>
    </row>
    <row r="85" spans="1:7" ht="15">
      <c r="A85" s="8">
        <v>194934</v>
      </c>
      <c r="B85">
        <v>449</v>
      </c>
      <c r="C85" t="s">
        <v>54</v>
      </c>
      <c r="D85">
        <v>3.1131381905022334E-3</v>
      </c>
      <c r="E85" s="8">
        <v>-99</v>
      </c>
      <c r="F85" s="8" t="s">
        <v>237</v>
      </c>
      <c r="G85" s="8" t="s">
        <v>32</v>
      </c>
    </row>
    <row r="86" spans="1:7" ht="15">
      <c r="A86" s="8">
        <v>194935</v>
      </c>
      <c r="B86">
        <v>507</v>
      </c>
      <c r="C86" t="s">
        <v>54</v>
      </c>
      <c r="D86">
        <v>4.2717128219084348E-2</v>
      </c>
      <c r="E86" s="8">
        <v>-99</v>
      </c>
      <c r="F86" s="8" t="s">
        <v>237</v>
      </c>
      <c r="G86" s="8" t="s">
        <v>32</v>
      </c>
    </row>
    <row r="87" spans="1:7" ht="15">
      <c r="A87" s="8">
        <v>194936</v>
      </c>
      <c r="B87">
        <v>2011</v>
      </c>
      <c r="C87" t="s">
        <v>54</v>
      </c>
      <c r="D87">
        <v>0.38242299901952354</v>
      </c>
      <c r="E87" s="8">
        <v>-99</v>
      </c>
      <c r="F87" s="8" t="s">
        <v>237</v>
      </c>
      <c r="G87" s="8" t="s">
        <v>32</v>
      </c>
    </row>
    <row r="88" spans="1:7" ht="15">
      <c r="A88" s="8">
        <v>194937</v>
      </c>
      <c r="B88" s="13">
        <v>529</v>
      </c>
      <c r="C88" t="s">
        <v>58</v>
      </c>
      <c r="D88">
        <v>74.35168794003296</v>
      </c>
      <c r="E88" s="8">
        <v>-99</v>
      </c>
      <c r="F88" s="8" t="s">
        <v>237</v>
      </c>
      <c r="G88" s="8" t="s">
        <v>32</v>
      </c>
    </row>
    <row r="89" spans="1:7" ht="15">
      <c r="A89" s="8">
        <v>194938</v>
      </c>
      <c r="B89" s="13">
        <v>438</v>
      </c>
      <c r="C89" t="s">
        <v>58</v>
      </c>
      <c r="D89">
        <v>10.140710819784594</v>
      </c>
      <c r="E89" s="8">
        <v>-99</v>
      </c>
      <c r="F89" s="8" t="s">
        <v>237</v>
      </c>
      <c r="G89" s="8" t="s">
        <v>32</v>
      </c>
    </row>
    <row r="90" spans="1:7" ht="15">
      <c r="A90" s="8">
        <v>194939</v>
      </c>
      <c r="B90" s="13">
        <v>671</v>
      </c>
      <c r="C90" t="s">
        <v>58</v>
      </c>
      <c r="D90">
        <v>7.0330374109535327</v>
      </c>
      <c r="E90" s="8">
        <v>-99</v>
      </c>
      <c r="F90" s="8" t="s">
        <v>237</v>
      </c>
      <c r="G90" s="8" t="s">
        <v>32</v>
      </c>
    </row>
    <row r="91" spans="1:7" ht="15">
      <c r="A91" s="8">
        <v>194940</v>
      </c>
      <c r="B91" s="13">
        <v>491</v>
      </c>
      <c r="C91" t="s">
        <v>58</v>
      </c>
      <c r="D91">
        <v>1.7902441481542484</v>
      </c>
      <c r="E91" s="8">
        <v>-99</v>
      </c>
      <c r="F91" s="8" t="s">
        <v>237</v>
      </c>
      <c r="G91" s="8" t="s">
        <v>32</v>
      </c>
    </row>
    <row r="92" spans="1:7" ht="15">
      <c r="A92" s="8">
        <v>194941</v>
      </c>
      <c r="B92" s="13">
        <v>592</v>
      </c>
      <c r="C92" t="s">
        <v>58</v>
      </c>
      <c r="D92">
        <v>2.5152794613850817</v>
      </c>
      <c r="E92" s="8">
        <v>-99</v>
      </c>
      <c r="F92" s="8" t="s">
        <v>237</v>
      </c>
      <c r="G92" s="8" t="s">
        <v>32</v>
      </c>
    </row>
    <row r="93" spans="1:7" ht="15">
      <c r="A93" s="8">
        <v>194942</v>
      </c>
      <c r="B93" s="13">
        <v>508</v>
      </c>
      <c r="C93" t="s">
        <v>58</v>
      </c>
      <c r="D93">
        <v>1.1144673196044901</v>
      </c>
      <c r="E93" s="8">
        <v>-99</v>
      </c>
      <c r="F93" s="8" t="s">
        <v>237</v>
      </c>
      <c r="G93" s="8" t="s">
        <v>32</v>
      </c>
    </row>
    <row r="94" spans="1:7" ht="15">
      <c r="A94" s="8">
        <v>194943</v>
      </c>
      <c r="B94" s="13">
        <v>605</v>
      </c>
      <c r="C94" t="s">
        <v>58</v>
      </c>
      <c r="D94">
        <v>0.8947574315842014</v>
      </c>
      <c r="E94" s="8">
        <v>-99</v>
      </c>
      <c r="F94" s="8" t="s">
        <v>237</v>
      </c>
      <c r="G94" s="8" t="s">
        <v>32</v>
      </c>
    </row>
    <row r="95" spans="1:7" ht="15">
      <c r="A95" s="8">
        <v>194944</v>
      </c>
      <c r="B95" s="13">
        <v>601</v>
      </c>
      <c r="C95" t="s">
        <v>58</v>
      </c>
      <c r="D95">
        <v>0.37833165742272656</v>
      </c>
      <c r="E95" s="8">
        <v>-99</v>
      </c>
      <c r="F95" s="8" t="s">
        <v>237</v>
      </c>
      <c r="G95" s="8" t="s">
        <v>32</v>
      </c>
    </row>
    <row r="96" spans="1:7" ht="15">
      <c r="A96" s="8">
        <v>194945</v>
      </c>
      <c r="B96" s="13">
        <v>385</v>
      </c>
      <c r="C96" t="s">
        <v>58</v>
      </c>
      <c r="D96">
        <v>0.18166473424402091</v>
      </c>
      <c r="E96" s="8">
        <v>-99</v>
      </c>
      <c r="F96" s="8" t="s">
        <v>237</v>
      </c>
      <c r="G96" s="8" t="s">
        <v>32</v>
      </c>
    </row>
    <row r="97" spans="1:7" ht="15">
      <c r="A97" s="8">
        <v>194946</v>
      </c>
      <c r="B97" s="13">
        <v>2127</v>
      </c>
      <c r="C97" t="s">
        <v>58</v>
      </c>
      <c r="D97">
        <v>0.56411875794398092</v>
      </c>
      <c r="E97" s="8">
        <v>-99</v>
      </c>
      <c r="F97" s="8" t="s">
        <v>237</v>
      </c>
      <c r="G97" s="8" t="s">
        <v>32</v>
      </c>
    </row>
    <row r="98" spans="1:7" ht="15">
      <c r="A98" s="8">
        <v>194947</v>
      </c>
      <c r="B98" s="13">
        <v>600</v>
      </c>
      <c r="C98" t="s">
        <v>58</v>
      </c>
      <c r="D98">
        <v>0.41385944355654497</v>
      </c>
      <c r="E98" s="8">
        <v>-99</v>
      </c>
      <c r="F98" s="8" t="s">
        <v>237</v>
      </c>
      <c r="G98" s="8" t="s">
        <v>32</v>
      </c>
    </row>
    <row r="99" spans="1:7" ht="15">
      <c r="A99" s="8">
        <v>194948</v>
      </c>
      <c r="B99" s="13">
        <v>550</v>
      </c>
      <c r="C99" t="s">
        <v>58</v>
      </c>
      <c r="D99">
        <v>0.26314564829487413</v>
      </c>
      <c r="E99" s="8">
        <v>-99</v>
      </c>
      <c r="F99" s="8" t="s">
        <v>237</v>
      </c>
      <c r="G99" s="8" t="s">
        <v>32</v>
      </c>
    </row>
    <row r="100" spans="1:7" ht="15">
      <c r="A100" s="8">
        <v>194949</v>
      </c>
      <c r="B100" s="13">
        <v>118</v>
      </c>
      <c r="C100" t="s">
        <v>58</v>
      </c>
      <c r="D100">
        <v>3.1938668875649917E-2</v>
      </c>
      <c r="E100" s="8">
        <v>-99</v>
      </c>
      <c r="F100" s="8" t="s">
        <v>237</v>
      </c>
      <c r="G100" s="8" t="s">
        <v>32</v>
      </c>
    </row>
    <row r="101" spans="1:7" ht="15">
      <c r="A101" s="8">
        <v>194950</v>
      </c>
      <c r="B101" s="13">
        <v>302</v>
      </c>
      <c r="C101" t="s">
        <v>58</v>
      </c>
      <c r="D101">
        <v>4.8650852480760232E-2</v>
      </c>
      <c r="E101" s="8">
        <v>-99</v>
      </c>
      <c r="F101" s="8" t="s">
        <v>237</v>
      </c>
      <c r="G101" s="8" t="s">
        <v>32</v>
      </c>
    </row>
    <row r="102" spans="1:7" ht="15">
      <c r="A102" s="8">
        <v>194951</v>
      </c>
      <c r="B102" s="13">
        <v>717</v>
      </c>
      <c r="C102" t="s">
        <v>58</v>
      </c>
      <c r="D102">
        <v>8.0271539022326713E-2</v>
      </c>
      <c r="E102" s="8">
        <v>-99</v>
      </c>
      <c r="F102" s="8" t="s">
        <v>237</v>
      </c>
      <c r="G102" s="8" t="s">
        <v>32</v>
      </c>
    </row>
    <row r="103" spans="1:7" ht="15">
      <c r="A103" s="8">
        <v>194952</v>
      </c>
      <c r="B103" s="13">
        <v>449</v>
      </c>
      <c r="C103" t="s">
        <v>58</v>
      </c>
      <c r="D103">
        <v>2.2576129090858617E-3</v>
      </c>
      <c r="E103" s="8">
        <v>-99</v>
      </c>
      <c r="F103" s="8" t="s">
        <v>237</v>
      </c>
      <c r="G103" s="8" t="s">
        <v>32</v>
      </c>
    </row>
    <row r="104" spans="1:7" ht="15">
      <c r="A104" s="8">
        <v>194953</v>
      </c>
      <c r="B104" s="13">
        <v>507</v>
      </c>
      <c r="C104" t="s">
        <v>58</v>
      </c>
      <c r="D104">
        <v>2.9348967818116228E-2</v>
      </c>
      <c r="E104" s="8">
        <v>-99</v>
      </c>
      <c r="F104" s="8" t="s">
        <v>237</v>
      </c>
      <c r="G104" s="8" t="s">
        <v>32</v>
      </c>
    </row>
    <row r="105" spans="1:7" ht="15">
      <c r="A105" s="8">
        <v>194954</v>
      </c>
      <c r="B105" s="13">
        <v>2011</v>
      </c>
      <c r="C105" t="s">
        <v>58</v>
      </c>
      <c r="D105">
        <v>0.16622758593280307</v>
      </c>
      <c r="E105" s="8">
        <v>-99</v>
      </c>
      <c r="F105" s="8" t="s">
        <v>237</v>
      </c>
      <c r="G105" s="8" t="s">
        <v>32</v>
      </c>
    </row>
    <row r="106" spans="1:7" ht="15">
      <c r="A106" s="8">
        <v>194955</v>
      </c>
      <c r="B106" s="13">
        <v>529</v>
      </c>
      <c r="C106" t="s">
        <v>62</v>
      </c>
      <c r="D106">
        <v>84.565386797016927</v>
      </c>
      <c r="E106" s="8">
        <v>-99</v>
      </c>
      <c r="F106" s="8" t="s">
        <v>237</v>
      </c>
      <c r="G106" s="8" t="s">
        <v>32</v>
      </c>
    </row>
    <row r="107" spans="1:7" ht="15">
      <c r="A107" s="8">
        <v>194956</v>
      </c>
      <c r="B107" s="13">
        <v>438</v>
      </c>
      <c r="C107" t="s">
        <v>62</v>
      </c>
      <c r="D107">
        <v>5.1440671232491972</v>
      </c>
      <c r="E107" s="8">
        <v>-99</v>
      </c>
      <c r="F107" s="8" t="s">
        <v>237</v>
      </c>
      <c r="G107" s="8" t="s">
        <v>32</v>
      </c>
    </row>
    <row r="108" spans="1:7" ht="15">
      <c r="A108" s="8">
        <v>194957</v>
      </c>
      <c r="B108" s="13">
        <v>671</v>
      </c>
      <c r="C108" t="s">
        <v>62</v>
      </c>
      <c r="D108">
        <v>4.6379988830021661</v>
      </c>
      <c r="E108" s="8">
        <v>-99</v>
      </c>
      <c r="F108" s="8" t="s">
        <v>237</v>
      </c>
      <c r="G108" s="8" t="s">
        <v>32</v>
      </c>
    </row>
    <row r="109" spans="1:7" ht="15">
      <c r="A109" s="8">
        <v>194958</v>
      </c>
      <c r="B109" s="13">
        <v>491</v>
      </c>
      <c r="C109" t="s">
        <v>62</v>
      </c>
      <c r="D109">
        <v>0.94979633764172777</v>
      </c>
      <c r="E109" s="8">
        <v>-99</v>
      </c>
      <c r="F109" s="8" t="s">
        <v>237</v>
      </c>
      <c r="G109" s="8" t="s">
        <v>32</v>
      </c>
    </row>
    <row r="110" spans="1:7" ht="15">
      <c r="A110" s="8">
        <v>194959</v>
      </c>
      <c r="B110" s="13">
        <v>592</v>
      </c>
      <c r="C110" t="s">
        <v>62</v>
      </c>
      <c r="D110">
        <v>1.7666567234781307</v>
      </c>
      <c r="E110" s="8">
        <v>-99</v>
      </c>
      <c r="F110" s="8" t="s">
        <v>237</v>
      </c>
      <c r="G110" s="8" t="s">
        <v>32</v>
      </c>
    </row>
    <row r="111" spans="1:7" ht="15">
      <c r="A111" s="8">
        <v>194960</v>
      </c>
      <c r="B111" s="13">
        <v>508</v>
      </c>
      <c r="C111" t="s">
        <v>62</v>
      </c>
      <c r="D111">
        <v>0.68799698608027871</v>
      </c>
      <c r="E111" s="8">
        <v>-99</v>
      </c>
      <c r="F111" s="8" t="s">
        <v>237</v>
      </c>
      <c r="G111" s="8" t="s">
        <v>32</v>
      </c>
    </row>
    <row r="112" spans="1:7" ht="15">
      <c r="A112" s="8">
        <v>194961</v>
      </c>
      <c r="B112" s="13">
        <v>605</v>
      </c>
      <c r="C112" t="s">
        <v>62</v>
      </c>
      <c r="D112">
        <v>0.7942774261259371</v>
      </c>
      <c r="E112" s="8">
        <v>-99</v>
      </c>
      <c r="F112" s="8" t="s">
        <v>237</v>
      </c>
      <c r="G112" s="8" t="s">
        <v>32</v>
      </c>
    </row>
    <row r="113" spans="1:7" ht="15">
      <c r="A113" s="8">
        <v>194962</v>
      </c>
      <c r="B113" s="13">
        <v>601</v>
      </c>
      <c r="C113" t="s">
        <v>62</v>
      </c>
      <c r="D113">
        <v>0.24614684473594556</v>
      </c>
      <c r="E113" s="8">
        <v>-99</v>
      </c>
      <c r="F113" s="8" t="s">
        <v>237</v>
      </c>
      <c r="G113" s="8" t="s">
        <v>32</v>
      </c>
    </row>
    <row r="114" spans="1:7" ht="15">
      <c r="A114" s="8">
        <v>194963</v>
      </c>
      <c r="B114" s="13">
        <v>385</v>
      </c>
      <c r="C114" t="s">
        <v>62</v>
      </c>
      <c r="D114">
        <v>7.380498614174956E-2</v>
      </c>
      <c r="E114" s="8">
        <v>-99</v>
      </c>
      <c r="F114" s="8" t="s">
        <v>237</v>
      </c>
      <c r="G114" s="8" t="s">
        <v>32</v>
      </c>
    </row>
    <row r="115" spans="1:7" ht="15">
      <c r="A115" s="8">
        <v>194964</v>
      </c>
      <c r="B115" s="13">
        <v>2127</v>
      </c>
      <c r="C115" t="s">
        <v>62</v>
      </c>
      <c r="D115">
        <v>0.53180890200474917</v>
      </c>
      <c r="E115" s="8">
        <v>-99</v>
      </c>
      <c r="F115" s="8" t="s">
        <v>237</v>
      </c>
      <c r="G115" s="8" t="s">
        <v>32</v>
      </c>
    </row>
    <row r="116" spans="1:7" ht="15">
      <c r="A116" s="8">
        <v>194965</v>
      </c>
      <c r="B116" s="13">
        <v>600</v>
      </c>
      <c r="C116" t="s">
        <v>62</v>
      </c>
      <c r="D116">
        <v>2.8889188576038387E-2</v>
      </c>
      <c r="E116" s="8">
        <v>-99</v>
      </c>
      <c r="F116" s="8" t="s">
        <v>237</v>
      </c>
      <c r="G116" s="8" t="s">
        <v>32</v>
      </c>
    </row>
    <row r="117" spans="1:7" ht="15">
      <c r="A117" s="8">
        <v>194966</v>
      </c>
      <c r="B117" s="13">
        <v>550</v>
      </c>
      <c r="C117" t="s">
        <v>62</v>
      </c>
      <c r="D117">
        <v>6.1906143060073256E-2</v>
      </c>
      <c r="E117" s="8">
        <v>-99</v>
      </c>
      <c r="F117" s="8" t="s">
        <v>237</v>
      </c>
      <c r="G117" s="8" t="s">
        <v>32</v>
      </c>
    </row>
    <row r="118" spans="1:7" ht="15">
      <c r="A118" s="8">
        <v>194967</v>
      </c>
      <c r="B118" s="13">
        <v>118</v>
      </c>
      <c r="C118" t="s">
        <v>62</v>
      </c>
      <c r="D118">
        <v>8.7079799347542629E-3</v>
      </c>
      <c r="E118" s="8">
        <v>-99</v>
      </c>
      <c r="F118" s="8" t="s">
        <v>237</v>
      </c>
      <c r="G118" s="8" t="s">
        <v>32</v>
      </c>
    </row>
    <row r="119" spans="1:7" ht="15">
      <c r="A119" s="8">
        <v>194968</v>
      </c>
      <c r="B119" s="13">
        <v>302</v>
      </c>
      <c r="C119" t="s">
        <v>62</v>
      </c>
      <c r="D119">
        <v>7.3724831925700438E-2</v>
      </c>
      <c r="E119" s="8">
        <v>-99</v>
      </c>
      <c r="F119" s="8" t="s">
        <v>237</v>
      </c>
      <c r="G119" s="8" t="s">
        <v>32</v>
      </c>
    </row>
    <row r="120" spans="1:7" ht="15">
      <c r="A120" s="8">
        <v>194969</v>
      </c>
      <c r="B120" s="13">
        <v>717</v>
      </c>
      <c r="C120" t="s">
        <v>62</v>
      </c>
      <c r="D120">
        <v>8.342523590747751E-2</v>
      </c>
      <c r="E120" s="8">
        <v>-99</v>
      </c>
      <c r="F120" s="8" t="s">
        <v>237</v>
      </c>
      <c r="G120" s="8" t="s">
        <v>32</v>
      </c>
    </row>
    <row r="121" spans="1:7" ht="15">
      <c r="A121" s="8">
        <v>194970</v>
      </c>
      <c r="B121" s="13">
        <v>449</v>
      </c>
      <c r="C121" t="s">
        <v>62</v>
      </c>
      <c r="D121">
        <v>9.9391081931176229E-3</v>
      </c>
      <c r="E121" s="8">
        <v>-99</v>
      </c>
      <c r="F121" s="8" t="s">
        <v>237</v>
      </c>
      <c r="G121" s="8" t="s">
        <v>32</v>
      </c>
    </row>
    <row r="122" spans="1:7" ht="15">
      <c r="A122" s="8">
        <v>194971</v>
      </c>
      <c r="B122" s="13">
        <v>507</v>
      </c>
      <c r="C122" t="s">
        <v>62</v>
      </c>
      <c r="D122">
        <v>3.2210824103409856E-2</v>
      </c>
      <c r="E122" s="8">
        <v>-99</v>
      </c>
      <c r="F122" s="8" t="s">
        <v>237</v>
      </c>
      <c r="G122" s="8" t="s">
        <v>32</v>
      </c>
    </row>
    <row r="123" spans="1:7" ht="15">
      <c r="A123" s="8">
        <v>194972</v>
      </c>
      <c r="B123" s="13">
        <v>2011</v>
      </c>
      <c r="C123" t="s">
        <v>62</v>
      </c>
      <c r="D123">
        <v>0.3032556788226306</v>
      </c>
      <c r="E123" s="8">
        <v>-99</v>
      </c>
      <c r="F123" s="8" t="s">
        <v>237</v>
      </c>
      <c r="G123" s="8" t="s">
        <v>32</v>
      </c>
    </row>
    <row r="124" spans="1:7" ht="15">
      <c r="A124" s="8">
        <v>194973</v>
      </c>
      <c r="B124" s="13">
        <v>529</v>
      </c>
      <c r="C124" t="s">
        <v>66</v>
      </c>
      <c r="D124">
        <v>79.273392838657614</v>
      </c>
      <c r="E124" s="8">
        <v>-99</v>
      </c>
      <c r="F124" s="8" t="s">
        <v>237</v>
      </c>
      <c r="G124" s="8" t="s">
        <v>32</v>
      </c>
    </row>
    <row r="125" spans="1:7" ht="15">
      <c r="A125" s="8">
        <v>194974</v>
      </c>
      <c r="B125" s="13">
        <v>438</v>
      </c>
      <c r="C125" t="s">
        <v>66</v>
      </c>
      <c r="D125">
        <v>7.961628016058274</v>
      </c>
      <c r="E125" s="8">
        <v>-99</v>
      </c>
      <c r="F125" s="8" t="s">
        <v>237</v>
      </c>
      <c r="G125" s="8" t="s">
        <v>32</v>
      </c>
    </row>
    <row r="126" spans="1:7" ht="15">
      <c r="A126" s="8">
        <v>194975</v>
      </c>
      <c r="B126" s="13">
        <v>671</v>
      </c>
      <c r="C126" t="s">
        <v>66</v>
      </c>
      <c r="D126">
        <v>5.6807371353010021</v>
      </c>
      <c r="E126" s="8">
        <v>-99</v>
      </c>
      <c r="F126" s="8" t="s">
        <v>237</v>
      </c>
      <c r="G126" s="8" t="s">
        <v>32</v>
      </c>
    </row>
    <row r="127" spans="1:7" ht="15">
      <c r="A127" s="8">
        <v>194976</v>
      </c>
      <c r="B127" s="13">
        <v>491</v>
      </c>
      <c r="C127" t="s">
        <v>66</v>
      </c>
      <c r="D127">
        <v>1.6065163928287964</v>
      </c>
      <c r="E127" s="8">
        <v>-99</v>
      </c>
      <c r="F127" s="8" t="s">
        <v>237</v>
      </c>
      <c r="G127" s="8" t="s">
        <v>32</v>
      </c>
    </row>
    <row r="128" spans="1:7" ht="15">
      <c r="A128" s="8">
        <v>194977</v>
      </c>
      <c r="B128" s="13">
        <v>592</v>
      </c>
      <c r="C128" t="s">
        <v>66</v>
      </c>
      <c r="D128">
        <v>2.1056220499985447</v>
      </c>
      <c r="E128" s="8">
        <v>-99</v>
      </c>
      <c r="F128" s="8" t="s">
        <v>237</v>
      </c>
      <c r="G128" s="8" t="s">
        <v>32</v>
      </c>
    </row>
    <row r="129" spans="1:7" ht="15">
      <c r="A129" s="8">
        <v>194978</v>
      </c>
      <c r="B129" s="13">
        <v>508</v>
      </c>
      <c r="C129" t="s">
        <v>66</v>
      </c>
      <c r="D129">
        <v>1.0191329693475493</v>
      </c>
      <c r="E129" s="8">
        <v>-99</v>
      </c>
      <c r="F129" s="8" t="s">
        <v>237</v>
      </c>
      <c r="G129" s="8" t="s">
        <v>32</v>
      </c>
    </row>
    <row r="130" spans="1:7" ht="15">
      <c r="A130" s="8">
        <v>194979</v>
      </c>
      <c r="B130" s="13">
        <v>605</v>
      </c>
      <c r="C130" t="s">
        <v>66</v>
      </c>
      <c r="D130">
        <v>0.66261761118124396</v>
      </c>
      <c r="E130" s="8">
        <v>-99</v>
      </c>
      <c r="F130" s="8" t="s">
        <v>237</v>
      </c>
      <c r="G130" s="8" t="s">
        <v>32</v>
      </c>
    </row>
    <row r="131" spans="1:7" ht="15">
      <c r="A131" s="8">
        <v>194980</v>
      </c>
      <c r="B131" s="13">
        <v>601</v>
      </c>
      <c r="C131" t="s">
        <v>66</v>
      </c>
      <c r="D131">
        <v>0.24285703100276171</v>
      </c>
      <c r="E131" s="8">
        <v>-99</v>
      </c>
      <c r="F131" s="8" t="s">
        <v>237</v>
      </c>
      <c r="G131" s="8" t="s">
        <v>32</v>
      </c>
    </row>
    <row r="132" spans="1:7" ht="15">
      <c r="A132" s="8">
        <v>194981</v>
      </c>
      <c r="B132" s="13">
        <v>385</v>
      </c>
      <c r="C132" t="s">
        <v>66</v>
      </c>
      <c r="D132">
        <v>0.10631691338327609</v>
      </c>
      <c r="E132" s="8">
        <v>-99</v>
      </c>
      <c r="F132" s="8" t="s">
        <v>237</v>
      </c>
      <c r="G132" s="8" t="s">
        <v>32</v>
      </c>
    </row>
    <row r="133" spans="1:7" ht="15">
      <c r="A133" s="8">
        <v>194982</v>
      </c>
      <c r="B133" s="13">
        <v>2127</v>
      </c>
      <c r="C133" t="s">
        <v>66</v>
      </c>
      <c r="D133">
        <v>0.47728350523736518</v>
      </c>
      <c r="E133" s="8">
        <v>-99</v>
      </c>
      <c r="F133" s="8" t="s">
        <v>237</v>
      </c>
      <c r="G133" s="8" t="s">
        <v>32</v>
      </c>
    </row>
    <row r="134" spans="1:7" ht="15">
      <c r="A134" s="8">
        <v>194983</v>
      </c>
      <c r="B134" s="13">
        <v>600</v>
      </c>
      <c r="C134" t="s">
        <v>66</v>
      </c>
      <c r="D134">
        <v>0.20502602230643308</v>
      </c>
      <c r="E134" s="8">
        <v>-99</v>
      </c>
      <c r="F134" s="8" t="s">
        <v>237</v>
      </c>
      <c r="G134" s="8" t="s">
        <v>32</v>
      </c>
    </row>
    <row r="135" spans="1:7" ht="15">
      <c r="A135" s="8">
        <v>194984</v>
      </c>
      <c r="B135" s="13">
        <v>550</v>
      </c>
      <c r="C135" t="s">
        <v>66</v>
      </c>
      <c r="D135">
        <v>0.11064079798501056</v>
      </c>
      <c r="E135" s="8">
        <v>-99</v>
      </c>
      <c r="F135" s="8" t="s">
        <v>237</v>
      </c>
      <c r="G135" s="8" t="s">
        <v>32</v>
      </c>
    </row>
    <row r="136" spans="1:7" ht="15">
      <c r="A136" s="8">
        <v>194985</v>
      </c>
      <c r="B136" s="13">
        <v>118</v>
      </c>
      <c r="C136" t="s">
        <v>66</v>
      </c>
      <c r="D136">
        <v>1.6435129219027393E-2</v>
      </c>
      <c r="E136" s="8">
        <v>-99</v>
      </c>
      <c r="F136" s="8" t="s">
        <v>237</v>
      </c>
      <c r="G136" s="8" t="s">
        <v>32</v>
      </c>
    </row>
    <row r="137" spans="1:7" ht="15">
      <c r="A137" s="8">
        <v>194986</v>
      </c>
      <c r="B137" s="13">
        <v>302</v>
      </c>
      <c r="C137" t="s">
        <v>66</v>
      </c>
      <c r="D137">
        <v>3.2447751089550517E-2</v>
      </c>
      <c r="E137" s="8">
        <v>-99</v>
      </c>
      <c r="F137" s="8" t="s">
        <v>237</v>
      </c>
      <c r="G137" s="8" t="s">
        <v>32</v>
      </c>
    </row>
    <row r="138" spans="1:7" ht="15">
      <c r="A138" s="8">
        <v>194987</v>
      </c>
      <c r="B138" s="13">
        <v>717</v>
      </c>
      <c r="C138" t="s">
        <v>66</v>
      </c>
      <c r="D138">
        <v>2.2996497154830292E-2</v>
      </c>
      <c r="E138" s="8">
        <v>-99</v>
      </c>
      <c r="F138" s="8" t="s">
        <v>237</v>
      </c>
      <c r="G138" s="8" t="s">
        <v>32</v>
      </c>
    </row>
    <row r="139" spans="1:7" ht="15">
      <c r="A139" s="8">
        <v>194988</v>
      </c>
      <c r="B139" s="13">
        <v>449</v>
      </c>
      <c r="C139" t="s">
        <v>66</v>
      </c>
      <c r="D139">
        <v>5.9240489464698523E-4</v>
      </c>
      <c r="E139" s="8">
        <v>-99</v>
      </c>
      <c r="F139" s="8" t="s">
        <v>237</v>
      </c>
      <c r="G139" s="8" t="s">
        <v>32</v>
      </c>
    </row>
    <row r="140" spans="1:7" ht="15">
      <c r="A140" s="8">
        <v>194989</v>
      </c>
      <c r="B140" s="13">
        <v>507</v>
      </c>
      <c r="C140" t="s">
        <v>66</v>
      </c>
      <c r="D140">
        <v>9.9428919110391336E-3</v>
      </c>
      <c r="E140" s="8">
        <v>-99</v>
      </c>
      <c r="F140" s="8" t="s">
        <v>237</v>
      </c>
      <c r="G140" s="8" t="s">
        <v>32</v>
      </c>
    </row>
    <row r="141" spans="1:7" ht="15">
      <c r="A141" s="8">
        <v>194990</v>
      </c>
      <c r="B141" s="13">
        <v>2011</v>
      </c>
      <c r="C141" t="s">
        <v>66</v>
      </c>
      <c r="D141">
        <v>0.46581404244303143</v>
      </c>
      <c r="E141" s="8">
        <v>-99</v>
      </c>
      <c r="F141" s="8" t="s">
        <v>237</v>
      </c>
      <c r="G141" s="8" t="s">
        <v>32</v>
      </c>
    </row>
    <row r="142" spans="1:7" ht="15">
      <c r="A142" s="8">
        <v>194991</v>
      </c>
      <c r="B142">
        <v>529</v>
      </c>
      <c r="C142" t="s">
        <v>70</v>
      </c>
      <c r="D142">
        <v>85.371641453528923</v>
      </c>
      <c r="E142" s="8">
        <v>-99</v>
      </c>
      <c r="F142" s="8" t="s">
        <v>237</v>
      </c>
      <c r="G142" s="8" t="s">
        <v>32</v>
      </c>
    </row>
    <row r="143" spans="1:7" ht="15">
      <c r="A143" s="8">
        <v>194992</v>
      </c>
      <c r="B143">
        <v>438</v>
      </c>
      <c r="C143" t="s">
        <v>70</v>
      </c>
      <c r="D143">
        <v>7.0327299081506682</v>
      </c>
      <c r="E143" s="8">
        <v>-99</v>
      </c>
      <c r="F143" s="8" t="s">
        <v>237</v>
      </c>
      <c r="G143" s="8" t="s">
        <v>32</v>
      </c>
    </row>
    <row r="144" spans="1:7" ht="15">
      <c r="A144" s="8">
        <v>194993</v>
      </c>
      <c r="B144">
        <v>671</v>
      </c>
      <c r="C144" t="s">
        <v>70</v>
      </c>
      <c r="D144">
        <v>3.346172956762544</v>
      </c>
      <c r="E144" s="8">
        <v>-99</v>
      </c>
      <c r="F144" s="8" t="s">
        <v>237</v>
      </c>
      <c r="G144" s="8" t="s">
        <v>32</v>
      </c>
    </row>
    <row r="145" spans="1:7" ht="15">
      <c r="A145" s="8">
        <v>194994</v>
      </c>
      <c r="B145">
        <v>491</v>
      </c>
      <c r="C145" t="s">
        <v>70</v>
      </c>
      <c r="D145">
        <v>1.0290483989257007</v>
      </c>
      <c r="E145" s="8">
        <v>-99</v>
      </c>
      <c r="F145" s="8" t="s">
        <v>237</v>
      </c>
      <c r="G145" s="8" t="s">
        <v>32</v>
      </c>
    </row>
    <row r="146" spans="1:7" ht="15">
      <c r="A146" s="8">
        <v>194995</v>
      </c>
      <c r="B146">
        <v>592</v>
      </c>
      <c r="C146" t="s">
        <v>70</v>
      </c>
      <c r="D146">
        <v>1.1027104239517609</v>
      </c>
      <c r="E146" s="8">
        <v>-99</v>
      </c>
      <c r="F146" s="8" t="s">
        <v>237</v>
      </c>
      <c r="G146" s="8" t="s">
        <v>32</v>
      </c>
    </row>
    <row r="147" spans="1:7" ht="15">
      <c r="A147" s="8">
        <v>194996</v>
      </c>
      <c r="B147">
        <v>508</v>
      </c>
      <c r="C147" t="s">
        <v>70</v>
      </c>
      <c r="D147">
        <v>0.60449826467159207</v>
      </c>
      <c r="E147" s="8">
        <v>-99</v>
      </c>
      <c r="F147" s="8" t="s">
        <v>237</v>
      </c>
      <c r="G147" s="8" t="s">
        <v>32</v>
      </c>
    </row>
    <row r="148" spans="1:7" ht="15">
      <c r="A148" s="8">
        <v>194997</v>
      </c>
      <c r="B148">
        <v>605</v>
      </c>
      <c r="C148" t="s">
        <v>70</v>
      </c>
      <c r="D148">
        <v>0.38972142578012536</v>
      </c>
      <c r="E148" s="8">
        <v>-99</v>
      </c>
      <c r="F148" s="8" t="s">
        <v>237</v>
      </c>
      <c r="G148" s="8" t="s">
        <v>32</v>
      </c>
    </row>
    <row r="149" spans="1:7" ht="15">
      <c r="A149" s="8">
        <v>194998</v>
      </c>
      <c r="B149">
        <v>601</v>
      </c>
      <c r="C149" t="s">
        <v>70</v>
      </c>
      <c r="D149">
        <v>0.28086863710904658</v>
      </c>
      <c r="E149" s="8">
        <v>-99</v>
      </c>
      <c r="F149" s="8" t="s">
        <v>237</v>
      </c>
      <c r="G149" s="8" t="s">
        <v>32</v>
      </c>
    </row>
    <row r="150" spans="1:7" ht="15">
      <c r="A150" s="8">
        <v>194999</v>
      </c>
      <c r="B150">
        <v>385</v>
      </c>
      <c r="C150" t="s">
        <v>70</v>
      </c>
      <c r="D150">
        <v>3.7014691159312613E-3</v>
      </c>
      <c r="E150" s="8">
        <v>-99</v>
      </c>
      <c r="F150" s="8" t="s">
        <v>237</v>
      </c>
      <c r="G150" s="8" t="s">
        <v>32</v>
      </c>
    </row>
    <row r="151" spans="1:7" ht="15">
      <c r="A151" s="8">
        <v>195000</v>
      </c>
      <c r="B151">
        <v>2127</v>
      </c>
      <c r="C151" t="s">
        <v>70</v>
      </c>
      <c r="D151">
        <v>0.21683537538177097</v>
      </c>
      <c r="E151" s="8">
        <v>-99</v>
      </c>
      <c r="F151" s="8" t="s">
        <v>237</v>
      </c>
      <c r="G151" s="8" t="s">
        <v>32</v>
      </c>
    </row>
    <row r="152" spans="1:7" ht="15">
      <c r="A152" s="8">
        <v>195001</v>
      </c>
      <c r="B152">
        <v>600</v>
      </c>
      <c r="C152" t="s">
        <v>70</v>
      </c>
      <c r="D152">
        <v>0.30049069832913289</v>
      </c>
      <c r="E152" s="8">
        <v>-99</v>
      </c>
      <c r="F152" s="8" t="s">
        <v>237</v>
      </c>
      <c r="G152" s="8" t="s">
        <v>32</v>
      </c>
    </row>
    <row r="153" spans="1:7" ht="15">
      <c r="A153" s="8">
        <v>195002</v>
      </c>
      <c r="B153">
        <v>550</v>
      </c>
      <c r="C153" t="s">
        <v>70</v>
      </c>
      <c r="D153">
        <v>6.3412010380822559E-2</v>
      </c>
      <c r="E153" s="8">
        <v>-99</v>
      </c>
      <c r="F153" s="8" t="s">
        <v>237</v>
      </c>
      <c r="G153" s="8" t="s">
        <v>32</v>
      </c>
    </row>
    <row r="154" spans="1:7" ht="15">
      <c r="A154" s="8">
        <v>195003</v>
      </c>
      <c r="B154">
        <v>118</v>
      </c>
      <c r="C154" t="s">
        <v>70</v>
      </c>
      <c r="D154">
        <v>6.7955585544069485E-3</v>
      </c>
      <c r="E154" s="8">
        <v>-99</v>
      </c>
      <c r="F154" s="8" t="s">
        <v>237</v>
      </c>
      <c r="G154" s="8" t="s">
        <v>32</v>
      </c>
    </row>
    <row r="155" spans="1:7" ht="15">
      <c r="A155" s="8">
        <v>195004</v>
      </c>
      <c r="B155">
        <v>302</v>
      </c>
      <c r="C155" t="s">
        <v>70</v>
      </c>
      <c r="D155">
        <v>4.086418041754928E-2</v>
      </c>
      <c r="E155" s="8">
        <v>-99</v>
      </c>
      <c r="F155" s="8" t="s">
        <v>237</v>
      </c>
      <c r="G155" s="8" t="s">
        <v>32</v>
      </c>
    </row>
    <row r="156" spans="1:7" ht="15">
      <c r="A156" s="8">
        <v>195005</v>
      </c>
      <c r="B156">
        <v>717</v>
      </c>
      <c r="C156" t="s">
        <v>70</v>
      </c>
      <c r="D156">
        <v>2.6767140109029492E-2</v>
      </c>
      <c r="E156" s="8">
        <v>-99</v>
      </c>
      <c r="F156" s="8" t="s">
        <v>237</v>
      </c>
      <c r="G156" s="8" t="s">
        <v>32</v>
      </c>
    </row>
    <row r="157" spans="1:7" ht="15">
      <c r="A157" s="8">
        <v>195006</v>
      </c>
      <c r="B157">
        <v>449</v>
      </c>
      <c r="C157" t="s">
        <v>70</v>
      </c>
      <c r="D157">
        <v>7.372590367957072E-4</v>
      </c>
      <c r="E157" s="8">
        <v>-99</v>
      </c>
      <c r="F157" s="8" t="s">
        <v>237</v>
      </c>
      <c r="G157" s="8" t="s">
        <v>32</v>
      </c>
    </row>
    <row r="158" spans="1:7" ht="15">
      <c r="A158" s="8">
        <v>195007</v>
      </c>
      <c r="B158">
        <v>507</v>
      </c>
      <c r="C158" t="s">
        <v>70</v>
      </c>
      <c r="D158">
        <v>6.6353313311613895E-3</v>
      </c>
      <c r="E158" s="8">
        <v>-99</v>
      </c>
      <c r="F158" s="8" t="s">
        <v>237</v>
      </c>
      <c r="G158" s="8" t="s">
        <v>32</v>
      </c>
    </row>
    <row r="159" spans="1:7" ht="15">
      <c r="A159" s="8">
        <v>195008</v>
      </c>
      <c r="B159">
        <v>2011</v>
      </c>
      <c r="C159" t="s">
        <v>70</v>
      </c>
      <c r="D159">
        <v>0.17636950846304358</v>
      </c>
      <c r="E159" s="8">
        <v>-99</v>
      </c>
      <c r="F159" s="8" t="s">
        <v>237</v>
      </c>
      <c r="G159" s="8" t="s">
        <v>32</v>
      </c>
    </row>
    <row r="160" spans="1:7" ht="15">
      <c r="A160" s="8">
        <v>195009</v>
      </c>
      <c r="B160" s="13">
        <v>529</v>
      </c>
      <c r="C160" t="s">
        <v>74</v>
      </c>
      <c r="D160">
        <v>80.768245256480995</v>
      </c>
      <c r="E160" s="8">
        <v>-99</v>
      </c>
      <c r="F160" s="8" t="s">
        <v>237</v>
      </c>
      <c r="G160" s="8" t="s">
        <v>32</v>
      </c>
    </row>
    <row r="161" spans="1:7" ht="15">
      <c r="A161" s="8">
        <v>195010</v>
      </c>
      <c r="B161" s="13">
        <v>438</v>
      </c>
      <c r="C161" t="s">
        <v>74</v>
      </c>
      <c r="D161">
        <v>7.7521909993078983</v>
      </c>
      <c r="E161" s="8">
        <v>-99</v>
      </c>
      <c r="F161" s="8" t="s">
        <v>237</v>
      </c>
      <c r="G161" s="8" t="s">
        <v>32</v>
      </c>
    </row>
    <row r="162" spans="1:7" ht="15">
      <c r="A162" s="8">
        <v>195011</v>
      </c>
      <c r="B162" s="13">
        <v>671</v>
      </c>
      <c r="C162" t="s">
        <v>74</v>
      </c>
      <c r="D162">
        <v>4.262141227717402</v>
      </c>
      <c r="E162" s="8">
        <v>-99</v>
      </c>
      <c r="F162" s="8" t="s">
        <v>237</v>
      </c>
      <c r="G162" s="8" t="s">
        <v>32</v>
      </c>
    </row>
    <row r="163" spans="1:7" ht="15">
      <c r="A163" s="8">
        <v>195012</v>
      </c>
      <c r="B163" s="13">
        <v>491</v>
      </c>
      <c r="C163" t="s">
        <v>74</v>
      </c>
      <c r="D163">
        <v>1.2675197813247718</v>
      </c>
      <c r="E163" s="8">
        <v>-99</v>
      </c>
      <c r="F163" s="8" t="s">
        <v>237</v>
      </c>
      <c r="G163" s="8" t="s">
        <v>32</v>
      </c>
    </row>
    <row r="164" spans="1:7" ht="15">
      <c r="A164" s="8">
        <v>195013</v>
      </c>
      <c r="B164" s="13">
        <v>592</v>
      </c>
      <c r="C164" t="s">
        <v>74</v>
      </c>
      <c r="D164">
        <v>1.5897705731870007</v>
      </c>
      <c r="E164" s="8">
        <v>-99</v>
      </c>
      <c r="F164" s="8" t="s">
        <v>237</v>
      </c>
      <c r="G164" s="8" t="s">
        <v>32</v>
      </c>
    </row>
    <row r="165" spans="1:7" ht="15">
      <c r="A165" s="8">
        <v>195014</v>
      </c>
      <c r="B165" s="13">
        <v>508</v>
      </c>
      <c r="C165" t="s">
        <v>74</v>
      </c>
      <c r="D165">
        <v>0.86670847320995048</v>
      </c>
      <c r="E165" s="8">
        <v>-99</v>
      </c>
      <c r="F165" s="8" t="s">
        <v>237</v>
      </c>
      <c r="G165" s="8" t="s">
        <v>32</v>
      </c>
    </row>
    <row r="166" spans="1:7" ht="15">
      <c r="A166" s="8">
        <v>195015</v>
      </c>
      <c r="B166" s="13">
        <v>605</v>
      </c>
      <c r="C166" t="s">
        <v>74</v>
      </c>
      <c r="D166">
        <v>0.62669689601334944</v>
      </c>
      <c r="E166" s="8">
        <v>-99</v>
      </c>
      <c r="F166" s="8" t="s">
        <v>237</v>
      </c>
      <c r="G166" s="8" t="s">
        <v>32</v>
      </c>
    </row>
    <row r="167" spans="1:7" ht="15">
      <c r="A167" s="8">
        <v>195016</v>
      </c>
      <c r="B167" s="13">
        <v>2127</v>
      </c>
      <c r="C167" t="s">
        <v>74</v>
      </c>
      <c r="D167">
        <v>2.8667267927586457</v>
      </c>
      <c r="E167" s="8">
        <v>-99</v>
      </c>
      <c r="F167" s="8" t="s">
        <v>237</v>
      </c>
      <c r="G167" s="8" t="s">
        <v>32</v>
      </c>
    </row>
    <row r="168" spans="1:7" ht="15">
      <c r="A168" s="8">
        <v>195017</v>
      </c>
      <c r="B168" s="13">
        <v>529</v>
      </c>
      <c r="C168" t="s">
        <v>78</v>
      </c>
      <c r="D168">
        <v>76.05573111439378</v>
      </c>
      <c r="E168" s="8">
        <v>-99</v>
      </c>
      <c r="F168" s="8" t="s">
        <v>237</v>
      </c>
      <c r="G168" s="8" t="s">
        <v>32</v>
      </c>
    </row>
    <row r="169" spans="1:7" ht="15">
      <c r="A169" s="8">
        <v>195018</v>
      </c>
      <c r="B169" s="13">
        <v>438</v>
      </c>
      <c r="C169" t="s">
        <v>78</v>
      </c>
      <c r="D169">
        <v>8.1051319677099372</v>
      </c>
      <c r="E169" s="8">
        <v>-99</v>
      </c>
      <c r="F169" s="8" t="s">
        <v>237</v>
      </c>
      <c r="G169" s="8" t="s">
        <v>32</v>
      </c>
    </row>
    <row r="170" spans="1:7" ht="15">
      <c r="A170" s="8">
        <v>195019</v>
      </c>
      <c r="B170" s="13">
        <v>671</v>
      </c>
      <c r="C170" t="s">
        <v>78</v>
      </c>
      <c r="D170">
        <v>6.7051865511670599</v>
      </c>
      <c r="E170" s="8">
        <v>-99</v>
      </c>
      <c r="F170" s="8" t="s">
        <v>237</v>
      </c>
      <c r="G170" s="8" t="s">
        <v>32</v>
      </c>
    </row>
    <row r="171" spans="1:7" ht="15">
      <c r="A171" s="8">
        <v>195020</v>
      </c>
      <c r="B171" s="13">
        <v>491</v>
      </c>
      <c r="C171" t="s">
        <v>78</v>
      </c>
      <c r="D171">
        <v>1.6945727633773418</v>
      </c>
      <c r="E171" s="8">
        <v>-99</v>
      </c>
      <c r="F171" s="8" t="s">
        <v>237</v>
      </c>
      <c r="G171" s="8" t="s">
        <v>32</v>
      </c>
    </row>
    <row r="172" spans="1:7" ht="15">
      <c r="A172" s="8">
        <v>195021</v>
      </c>
      <c r="B172" s="13">
        <v>592</v>
      </c>
      <c r="C172" t="s">
        <v>78</v>
      </c>
      <c r="D172">
        <v>2.4060851936018355</v>
      </c>
      <c r="E172" s="8">
        <v>-99</v>
      </c>
      <c r="F172" s="8" t="s">
        <v>237</v>
      </c>
      <c r="G172" s="8" t="s">
        <v>32</v>
      </c>
    </row>
    <row r="173" spans="1:7" ht="15">
      <c r="A173" s="8">
        <v>195022</v>
      </c>
      <c r="B173" s="13">
        <v>508</v>
      </c>
      <c r="C173" t="s">
        <v>78</v>
      </c>
      <c r="D173">
        <v>1.1756959750534786</v>
      </c>
      <c r="E173" s="8">
        <v>-99</v>
      </c>
      <c r="F173" s="8" t="s">
        <v>237</v>
      </c>
      <c r="G173" s="8" t="s">
        <v>32</v>
      </c>
    </row>
    <row r="174" spans="1:7" ht="15">
      <c r="A174" s="8">
        <v>195023</v>
      </c>
      <c r="B174" s="13">
        <v>605</v>
      </c>
      <c r="C174" t="s">
        <v>78</v>
      </c>
      <c r="D174">
        <v>0.90061060886615341</v>
      </c>
      <c r="E174" s="8">
        <v>-99</v>
      </c>
      <c r="F174" s="8" t="s">
        <v>237</v>
      </c>
      <c r="G174" s="8" t="s">
        <v>32</v>
      </c>
    </row>
    <row r="175" spans="1:7" ht="15">
      <c r="A175" s="8">
        <v>195024</v>
      </c>
      <c r="B175" s="13">
        <v>601</v>
      </c>
      <c r="C175" t="s">
        <v>78</v>
      </c>
      <c r="D175">
        <v>0.577544219459034</v>
      </c>
      <c r="E175" s="8">
        <v>-99</v>
      </c>
      <c r="F175" s="8" t="s">
        <v>237</v>
      </c>
      <c r="G175" s="8" t="s">
        <v>32</v>
      </c>
    </row>
    <row r="176" spans="1:7" ht="15">
      <c r="A176" s="8">
        <v>195025</v>
      </c>
      <c r="B176" s="13">
        <v>385</v>
      </c>
      <c r="C176" t="s">
        <v>78</v>
      </c>
      <c r="D176">
        <v>0.2854620520822449</v>
      </c>
      <c r="E176" s="8">
        <v>-99</v>
      </c>
      <c r="F176" s="8" t="s">
        <v>237</v>
      </c>
      <c r="G176" s="8" t="s">
        <v>32</v>
      </c>
    </row>
    <row r="177" spans="1:7" ht="15">
      <c r="A177" s="8">
        <v>195026</v>
      </c>
      <c r="B177" s="13">
        <v>2127</v>
      </c>
      <c r="C177" t="s">
        <v>78</v>
      </c>
      <c r="D177">
        <v>0.79289522080087849</v>
      </c>
      <c r="E177" s="8">
        <v>-99</v>
      </c>
      <c r="F177" s="8" t="s">
        <v>237</v>
      </c>
      <c r="G177" s="8" t="s">
        <v>32</v>
      </c>
    </row>
    <row r="178" spans="1:7" ht="15">
      <c r="A178" s="8">
        <v>195027</v>
      </c>
      <c r="B178" s="13">
        <v>600</v>
      </c>
      <c r="C178" t="s">
        <v>78</v>
      </c>
      <c r="D178">
        <v>0.71747501090505339</v>
      </c>
      <c r="E178" s="8">
        <v>-99</v>
      </c>
      <c r="F178" s="8" t="s">
        <v>237</v>
      </c>
      <c r="G178" s="8" t="s">
        <v>32</v>
      </c>
    </row>
    <row r="179" spans="1:7" ht="15">
      <c r="A179" s="8">
        <v>195028</v>
      </c>
      <c r="B179" s="13">
        <v>550</v>
      </c>
      <c r="C179" t="s">
        <v>78</v>
      </c>
      <c r="D179">
        <v>0.3059932538881453</v>
      </c>
      <c r="E179" s="8">
        <v>-99</v>
      </c>
      <c r="F179" s="8" t="s">
        <v>237</v>
      </c>
      <c r="G179" s="8" t="s">
        <v>32</v>
      </c>
    </row>
    <row r="180" spans="1:7" ht="15">
      <c r="A180" s="8">
        <v>195029</v>
      </c>
      <c r="B180" s="13">
        <v>118</v>
      </c>
      <c r="C180" t="s">
        <v>78</v>
      </c>
      <c r="D180">
        <v>7.4816247752942211E-2</v>
      </c>
      <c r="E180" s="8">
        <v>-99</v>
      </c>
      <c r="F180" s="8" t="s">
        <v>237</v>
      </c>
      <c r="G180" s="8" t="s">
        <v>32</v>
      </c>
    </row>
    <row r="181" spans="1:7" ht="15">
      <c r="A181" s="8">
        <v>195030</v>
      </c>
      <c r="B181" s="13">
        <v>302</v>
      </c>
      <c r="C181" t="s">
        <v>78</v>
      </c>
      <c r="D181">
        <v>0.15688946593195791</v>
      </c>
      <c r="E181" s="8">
        <v>-99</v>
      </c>
      <c r="F181" s="8" t="s">
        <v>237</v>
      </c>
      <c r="G181" s="8" t="s">
        <v>32</v>
      </c>
    </row>
    <row r="182" spans="1:7" ht="15">
      <c r="A182" s="8">
        <v>195031</v>
      </c>
      <c r="B182" s="13">
        <v>717</v>
      </c>
      <c r="C182" t="s">
        <v>78</v>
      </c>
      <c r="D182">
        <v>3.863393349392704E-2</v>
      </c>
      <c r="E182" s="8">
        <v>-99</v>
      </c>
      <c r="F182" s="8" t="s">
        <v>237</v>
      </c>
      <c r="G182" s="8" t="s">
        <v>32</v>
      </c>
    </row>
    <row r="183" spans="1:7" ht="15">
      <c r="A183" s="8">
        <v>195032</v>
      </c>
      <c r="B183" s="13">
        <v>2011</v>
      </c>
      <c r="C183" t="s">
        <v>78</v>
      </c>
      <c r="D183">
        <v>7.2764215162460961E-3</v>
      </c>
      <c r="E183" s="8">
        <v>-99</v>
      </c>
      <c r="F183" s="8" t="s">
        <v>237</v>
      </c>
      <c r="G183" s="8" t="s">
        <v>32</v>
      </c>
    </row>
    <row r="184" spans="1:7" ht="15">
      <c r="A184" s="8">
        <v>195033</v>
      </c>
      <c r="B184" s="13">
        <v>529</v>
      </c>
      <c r="C184" t="s">
        <v>82</v>
      </c>
      <c r="D184">
        <v>47.469820310460371</v>
      </c>
      <c r="E184" s="8">
        <v>-99</v>
      </c>
      <c r="F184" s="8" t="s">
        <v>237</v>
      </c>
      <c r="G184" s="8" t="s">
        <v>32</v>
      </c>
    </row>
    <row r="185" spans="1:7" ht="15">
      <c r="A185" s="8">
        <v>195034</v>
      </c>
      <c r="B185" s="13">
        <v>438</v>
      </c>
      <c r="C185" t="s">
        <v>82</v>
      </c>
      <c r="D185">
        <v>9.5722426630284136</v>
      </c>
      <c r="E185" s="8">
        <v>-99</v>
      </c>
      <c r="F185" s="8" t="s">
        <v>237</v>
      </c>
      <c r="G185" s="8" t="s">
        <v>32</v>
      </c>
    </row>
    <row r="186" spans="1:7" ht="15">
      <c r="A186" s="8">
        <v>195035</v>
      </c>
      <c r="B186" s="13">
        <v>671</v>
      </c>
      <c r="C186" t="s">
        <v>82</v>
      </c>
      <c r="D186">
        <v>15.05202498814017</v>
      </c>
      <c r="E186" s="8">
        <v>-99</v>
      </c>
      <c r="F186" s="8" t="s">
        <v>237</v>
      </c>
      <c r="G186" s="8" t="s">
        <v>32</v>
      </c>
    </row>
    <row r="187" spans="1:7" ht="15">
      <c r="A187" s="8">
        <v>195036</v>
      </c>
      <c r="B187" s="13">
        <v>491</v>
      </c>
      <c r="C187" t="s">
        <v>82</v>
      </c>
      <c r="D187">
        <v>3.6896415758258514</v>
      </c>
      <c r="E187" s="8">
        <v>-99</v>
      </c>
      <c r="F187" s="8" t="s">
        <v>237</v>
      </c>
      <c r="G187" s="8" t="s">
        <v>32</v>
      </c>
    </row>
    <row r="188" spans="1:7" ht="15">
      <c r="A188" s="8">
        <v>195037</v>
      </c>
      <c r="B188" s="13">
        <v>592</v>
      </c>
      <c r="C188" t="s">
        <v>82</v>
      </c>
      <c r="D188">
        <v>10.741943538869597</v>
      </c>
      <c r="E188" s="8">
        <v>-99</v>
      </c>
      <c r="F188" s="8" t="s">
        <v>237</v>
      </c>
      <c r="G188" s="8" t="s">
        <v>32</v>
      </c>
    </row>
    <row r="189" spans="1:7" ht="15">
      <c r="A189" s="8">
        <v>195038</v>
      </c>
      <c r="B189" s="13">
        <v>508</v>
      </c>
      <c r="C189" t="s">
        <v>82</v>
      </c>
      <c r="D189">
        <v>3.7532748358427308</v>
      </c>
      <c r="E189" s="8">
        <v>-99</v>
      </c>
      <c r="F189" s="8" t="s">
        <v>237</v>
      </c>
      <c r="G189" s="8" t="s">
        <v>32</v>
      </c>
    </row>
    <row r="190" spans="1:7" ht="15">
      <c r="A190" s="8">
        <v>195039</v>
      </c>
      <c r="B190" s="13">
        <v>605</v>
      </c>
      <c r="C190" t="s">
        <v>82</v>
      </c>
      <c r="D190">
        <v>3.8282646895208856</v>
      </c>
      <c r="E190" s="8">
        <v>-99</v>
      </c>
      <c r="F190" s="8" t="s">
        <v>237</v>
      </c>
      <c r="G190" s="8" t="s">
        <v>32</v>
      </c>
    </row>
    <row r="191" spans="1:7" ht="15">
      <c r="A191" s="8">
        <v>195040</v>
      </c>
      <c r="B191" s="13">
        <v>601</v>
      </c>
      <c r="C191" t="s">
        <v>82</v>
      </c>
      <c r="D191">
        <v>0.48974664403803914</v>
      </c>
      <c r="E191" s="8">
        <v>-99</v>
      </c>
      <c r="F191" s="8" t="s">
        <v>237</v>
      </c>
      <c r="G191" s="8" t="s">
        <v>32</v>
      </c>
    </row>
    <row r="192" spans="1:7" ht="15">
      <c r="A192" s="8">
        <v>195041</v>
      </c>
      <c r="B192" s="13">
        <v>385</v>
      </c>
      <c r="C192" t="s">
        <v>82</v>
      </c>
      <c r="D192">
        <v>0.10081942723959021</v>
      </c>
      <c r="E192" s="8">
        <v>-99</v>
      </c>
      <c r="F192" s="8" t="s">
        <v>237</v>
      </c>
      <c r="G192" s="8" t="s">
        <v>32</v>
      </c>
    </row>
    <row r="193" spans="1:7" ht="15">
      <c r="A193" s="8">
        <v>195042</v>
      </c>
      <c r="B193" s="13">
        <v>2127</v>
      </c>
      <c r="C193" t="s">
        <v>82</v>
      </c>
      <c r="D193">
        <v>5.0119252141257427</v>
      </c>
      <c r="E193" s="8">
        <v>-99</v>
      </c>
      <c r="F193" s="8" t="s">
        <v>237</v>
      </c>
      <c r="G193" s="8" t="s">
        <v>32</v>
      </c>
    </row>
    <row r="194" spans="1:7" ht="15">
      <c r="A194" s="8">
        <v>195043</v>
      </c>
      <c r="B194" s="13">
        <v>600</v>
      </c>
      <c r="C194" t="s">
        <v>82</v>
      </c>
      <c r="D194">
        <v>0.12703150464473492</v>
      </c>
      <c r="E194" s="8">
        <v>-99</v>
      </c>
      <c r="F194" s="8" t="s">
        <v>237</v>
      </c>
      <c r="G194" s="8" t="s">
        <v>32</v>
      </c>
    </row>
    <row r="195" spans="1:7" ht="15">
      <c r="A195" s="8">
        <v>195044</v>
      </c>
      <c r="B195" s="13">
        <v>550</v>
      </c>
      <c r="C195" t="s">
        <v>82</v>
      </c>
      <c r="D195">
        <v>5.0567423190277891E-2</v>
      </c>
      <c r="E195" s="8">
        <v>-99</v>
      </c>
      <c r="F195" s="8" t="s">
        <v>237</v>
      </c>
      <c r="G195" s="8" t="s">
        <v>32</v>
      </c>
    </row>
    <row r="196" spans="1:7" ht="15">
      <c r="A196" s="8">
        <v>195045</v>
      </c>
      <c r="B196" s="13">
        <v>118</v>
      </c>
      <c r="C196" t="s">
        <v>82</v>
      </c>
      <c r="D196">
        <v>9.4574300876915911E-3</v>
      </c>
      <c r="E196" s="8">
        <v>-99</v>
      </c>
      <c r="F196" s="8" t="s">
        <v>237</v>
      </c>
      <c r="G196" s="8" t="s">
        <v>32</v>
      </c>
    </row>
    <row r="197" spans="1:7" ht="15">
      <c r="A197" s="8">
        <v>195046</v>
      </c>
      <c r="B197" s="13">
        <v>302</v>
      </c>
      <c r="C197" t="s">
        <v>82</v>
      </c>
      <c r="D197">
        <v>1.6732564691001671E-2</v>
      </c>
      <c r="E197" s="8">
        <v>-99</v>
      </c>
      <c r="F197" s="8" t="s">
        <v>237</v>
      </c>
      <c r="G197" s="8" t="s">
        <v>32</v>
      </c>
    </row>
    <row r="198" spans="1:7" ht="15">
      <c r="A198" s="8">
        <v>195047</v>
      </c>
      <c r="B198" s="13">
        <v>717</v>
      </c>
      <c r="C198" t="s">
        <v>82</v>
      </c>
      <c r="D198">
        <v>1.6938775867100533E-2</v>
      </c>
      <c r="E198" s="8">
        <v>-99</v>
      </c>
      <c r="F198" s="8" t="s">
        <v>237</v>
      </c>
      <c r="G198" s="8" t="s">
        <v>32</v>
      </c>
    </row>
    <row r="199" spans="1:7" ht="15">
      <c r="A199" s="8">
        <v>195048</v>
      </c>
      <c r="B199" s="13">
        <v>449</v>
      </c>
      <c r="C199" t="s">
        <v>82</v>
      </c>
      <c r="D199">
        <v>4.4956748438912999E-4</v>
      </c>
      <c r="E199" s="8">
        <v>-99</v>
      </c>
      <c r="F199" s="8" t="s">
        <v>237</v>
      </c>
      <c r="G199" s="8" t="s">
        <v>32</v>
      </c>
    </row>
    <row r="200" spans="1:7" ht="15">
      <c r="A200" s="8">
        <v>195049</v>
      </c>
      <c r="B200" s="13">
        <v>507</v>
      </c>
      <c r="C200" t="s">
        <v>82</v>
      </c>
      <c r="D200">
        <v>5.7048563536275685E-3</v>
      </c>
      <c r="E200" s="8">
        <v>-99</v>
      </c>
      <c r="F200" s="8" t="s">
        <v>237</v>
      </c>
      <c r="G200" s="8" t="s">
        <v>32</v>
      </c>
    </row>
    <row r="201" spans="1:7" ht="15">
      <c r="A201" s="8">
        <v>195050</v>
      </c>
      <c r="B201" s="13">
        <v>2011</v>
      </c>
      <c r="C201" t="s">
        <v>82</v>
      </c>
      <c r="D201">
        <v>6.3413990589786973E-2</v>
      </c>
      <c r="E201" s="8">
        <v>-99</v>
      </c>
      <c r="F201" s="8" t="s">
        <v>237</v>
      </c>
      <c r="G201" s="8" t="s">
        <v>32</v>
      </c>
    </row>
    <row r="202" spans="1:7" ht="15">
      <c r="A202" s="8">
        <v>195051</v>
      </c>
      <c r="B202">
        <v>529</v>
      </c>
      <c r="C202" t="s">
        <v>86</v>
      </c>
      <c r="D202">
        <v>59.750793921016054</v>
      </c>
      <c r="E202" s="8">
        <v>-99</v>
      </c>
      <c r="F202" s="8" t="s">
        <v>237</v>
      </c>
      <c r="G202" s="8" t="s">
        <v>32</v>
      </c>
    </row>
    <row r="203" spans="1:7" ht="15">
      <c r="A203" s="8">
        <v>195052</v>
      </c>
      <c r="B203">
        <v>438</v>
      </c>
      <c r="C203" t="s">
        <v>86</v>
      </c>
      <c r="D203">
        <v>14.120091894365672</v>
      </c>
      <c r="E203" s="8">
        <v>-99</v>
      </c>
      <c r="F203" s="8" t="s">
        <v>237</v>
      </c>
      <c r="G203" s="8" t="s">
        <v>32</v>
      </c>
    </row>
    <row r="204" spans="1:7" ht="15">
      <c r="A204" s="8">
        <v>195053</v>
      </c>
      <c r="B204">
        <v>671</v>
      </c>
      <c r="C204" t="s">
        <v>86</v>
      </c>
      <c r="D204">
        <v>14.140031816680718</v>
      </c>
      <c r="E204" s="8">
        <v>-99</v>
      </c>
      <c r="F204" s="8" t="s">
        <v>237</v>
      </c>
      <c r="G204" s="8" t="s">
        <v>32</v>
      </c>
    </row>
    <row r="205" spans="1:7" ht="15">
      <c r="A205" s="8">
        <v>195054</v>
      </c>
      <c r="B205">
        <v>491</v>
      </c>
      <c r="C205" t="s">
        <v>86</v>
      </c>
      <c r="D205">
        <v>2.5645445511163691</v>
      </c>
      <c r="E205" s="8">
        <v>-99</v>
      </c>
      <c r="F205" s="8" t="s">
        <v>237</v>
      </c>
      <c r="G205" s="8" t="s">
        <v>32</v>
      </c>
    </row>
    <row r="206" spans="1:7" ht="15">
      <c r="A206" s="8">
        <v>195055</v>
      </c>
      <c r="B206">
        <v>592</v>
      </c>
      <c r="C206" t="s">
        <v>86</v>
      </c>
      <c r="D206">
        <v>4.712022621652693</v>
      </c>
      <c r="E206" s="8">
        <v>-99</v>
      </c>
      <c r="F206" s="8" t="s">
        <v>237</v>
      </c>
      <c r="G206" s="8" t="s">
        <v>32</v>
      </c>
    </row>
    <row r="207" spans="1:7" ht="15">
      <c r="A207" s="8">
        <v>195056</v>
      </c>
      <c r="B207">
        <v>508</v>
      </c>
      <c r="C207" t="s">
        <v>86</v>
      </c>
      <c r="D207">
        <v>1.4869785690127777</v>
      </c>
      <c r="E207" s="8">
        <v>-99</v>
      </c>
      <c r="F207" s="8" t="s">
        <v>237</v>
      </c>
      <c r="G207" s="8" t="s">
        <v>32</v>
      </c>
    </row>
    <row r="208" spans="1:7" ht="15">
      <c r="A208" s="8">
        <v>195057</v>
      </c>
      <c r="B208">
        <v>605</v>
      </c>
      <c r="C208" t="s">
        <v>86</v>
      </c>
      <c r="D208">
        <v>1.3645779812476035</v>
      </c>
      <c r="E208" s="8">
        <v>-99</v>
      </c>
      <c r="F208" s="8" t="s">
        <v>237</v>
      </c>
      <c r="G208" s="8" t="s">
        <v>32</v>
      </c>
    </row>
    <row r="209" spans="1:7" ht="15">
      <c r="A209" s="8">
        <v>195058</v>
      </c>
      <c r="B209">
        <v>601</v>
      </c>
      <c r="C209" t="s">
        <v>86</v>
      </c>
      <c r="D209">
        <v>0.40746703818860641</v>
      </c>
      <c r="E209" s="8">
        <v>-99</v>
      </c>
      <c r="F209" s="8" t="s">
        <v>237</v>
      </c>
      <c r="G209" s="8" t="s">
        <v>32</v>
      </c>
    </row>
    <row r="210" spans="1:7" ht="15">
      <c r="A210" s="8">
        <v>195059</v>
      </c>
      <c r="B210">
        <v>385</v>
      </c>
      <c r="C210" t="s">
        <v>86</v>
      </c>
      <c r="D210">
        <v>8.3986335703164924E-2</v>
      </c>
      <c r="E210" s="8">
        <v>-99</v>
      </c>
      <c r="F210" s="8" t="s">
        <v>237</v>
      </c>
      <c r="G210" s="8" t="s">
        <v>32</v>
      </c>
    </row>
    <row r="211" spans="1:7" ht="15">
      <c r="A211" s="8">
        <v>195060</v>
      </c>
      <c r="B211">
        <v>2127</v>
      </c>
      <c r="C211" t="s">
        <v>86</v>
      </c>
      <c r="D211">
        <v>0.61058628536604242</v>
      </c>
      <c r="E211" s="8">
        <v>-99</v>
      </c>
      <c r="F211" s="8" t="s">
        <v>237</v>
      </c>
      <c r="G211" s="8" t="s">
        <v>32</v>
      </c>
    </row>
    <row r="212" spans="1:7" ht="15">
      <c r="A212" s="8">
        <v>195061</v>
      </c>
      <c r="B212">
        <v>600</v>
      </c>
      <c r="C212" t="s">
        <v>86</v>
      </c>
      <c r="D212">
        <v>0.3771269831193238</v>
      </c>
      <c r="E212" s="8">
        <v>-99</v>
      </c>
      <c r="F212" s="8" t="s">
        <v>237</v>
      </c>
      <c r="G212" s="8" t="s">
        <v>32</v>
      </c>
    </row>
    <row r="213" spans="1:7" ht="15">
      <c r="A213" s="8">
        <v>195062</v>
      </c>
      <c r="B213">
        <v>550</v>
      </c>
      <c r="C213" t="s">
        <v>86</v>
      </c>
      <c r="D213">
        <v>8.8185652488323163E-2</v>
      </c>
      <c r="E213" s="8">
        <v>-99</v>
      </c>
      <c r="F213" s="8" t="s">
        <v>237</v>
      </c>
      <c r="G213" s="8" t="s">
        <v>32</v>
      </c>
    </row>
    <row r="214" spans="1:7" ht="15">
      <c r="A214" s="8">
        <v>195063</v>
      </c>
      <c r="B214">
        <v>118</v>
      </c>
      <c r="C214" t="s">
        <v>86</v>
      </c>
      <c r="D214">
        <v>4.5054579183102982E-2</v>
      </c>
      <c r="E214" s="8">
        <v>-99</v>
      </c>
      <c r="F214" s="8" t="s">
        <v>237</v>
      </c>
      <c r="G214" s="8" t="s">
        <v>32</v>
      </c>
    </row>
    <row r="215" spans="1:7" ht="15">
      <c r="A215" s="8">
        <v>195064</v>
      </c>
      <c r="B215">
        <v>302</v>
      </c>
      <c r="C215" t="s">
        <v>86</v>
      </c>
      <c r="D215">
        <v>2.3756537212469762E-2</v>
      </c>
      <c r="E215" s="8">
        <v>-99</v>
      </c>
      <c r="F215" s="8" t="s">
        <v>237</v>
      </c>
      <c r="G215" s="8" t="s">
        <v>32</v>
      </c>
    </row>
    <row r="216" spans="1:7" ht="15">
      <c r="A216" s="8">
        <v>195065</v>
      </c>
      <c r="B216">
        <v>717</v>
      </c>
      <c r="C216" t="s">
        <v>86</v>
      </c>
      <c r="D216">
        <v>2.627110295588873E-2</v>
      </c>
      <c r="E216" s="8">
        <v>-99</v>
      </c>
      <c r="F216" s="8" t="s">
        <v>237</v>
      </c>
      <c r="G216" s="8" t="s">
        <v>32</v>
      </c>
    </row>
    <row r="217" spans="1:7" ht="15">
      <c r="A217" s="8">
        <v>195066</v>
      </c>
      <c r="B217">
        <v>449</v>
      </c>
      <c r="C217" t="s">
        <v>86</v>
      </c>
      <c r="D217">
        <v>3.0270452275087054E-3</v>
      </c>
      <c r="E217" s="8">
        <v>-99</v>
      </c>
      <c r="F217" s="8" t="s">
        <v>237</v>
      </c>
      <c r="G217" s="8" t="s">
        <v>32</v>
      </c>
    </row>
    <row r="218" spans="1:7" ht="15">
      <c r="A218" s="8">
        <v>195067</v>
      </c>
      <c r="B218">
        <v>507</v>
      </c>
      <c r="C218" t="s">
        <v>86</v>
      </c>
      <c r="D218">
        <v>1.311719598587106E-2</v>
      </c>
      <c r="E218" s="8">
        <v>-99</v>
      </c>
      <c r="F218" s="8" t="s">
        <v>237</v>
      </c>
      <c r="G218" s="8" t="s">
        <v>32</v>
      </c>
    </row>
    <row r="219" spans="1:7" ht="15">
      <c r="A219" s="8">
        <v>195068</v>
      </c>
      <c r="B219">
        <v>2011</v>
      </c>
      <c r="C219" t="s">
        <v>86</v>
      </c>
      <c r="D219">
        <v>0.18237988947782724</v>
      </c>
      <c r="E219" s="8">
        <v>-99</v>
      </c>
      <c r="F219" s="8" t="s">
        <v>237</v>
      </c>
      <c r="G219" s="8" t="s">
        <v>32</v>
      </c>
    </row>
    <row r="220" spans="1:7" ht="15">
      <c r="A220" s="8">
        <v>195069</v>
      </c>
      <c r="B220" s="13">
        <v>529</v>
      </c>
      <c r="C220" t="s">
        <v>90</v>
      </c>
      <c r="D220">
        <v>89.649854971986798</v>
      </c>
      <c r="E220" s="8">
        <v>-99</v>
      </c>
      <c r="F220" s="8" t="s">
        <v>237</v>
      </c>
      <c r="G220" s="8" t="s">
        <v>32</v>
      </c>
    </row>
    <row r="221" spans="1:7" ht="15">
      <c r="A221" s="8">
        <v>195070</v>
      </c>
      <c r="B221" s="13">
        <v>438</v>
      </c>
      <c r="C221" t="s">
        <v>90</v>
      </c>
      <c r="D221">
        <v>4.6833881953053584</v>
      </c>
      <c r="E221" s="8">
        <v>-99</v>
      </c>
      <c r="F221" s="8" t="s">
        <v>237</v>
      </c>
      <c r="G221" s="8" t="s">
        <v>32</v>
      </c>
    </row>
    <row r="222" spans="1:7" ht="15">
      <c r="A222" s="8">
        <v>195071</v>
      </c>
      <c r="B222" s="13">
        <v>671</v>
      </c>
      <c r="C222" t="s">
        <v>90</v>
      </c>
      <c r="D222">
        <v>1.7868938873235751</v>
      </c>
      <c r="E222" s="8">
        <v>-99</v>
      </c>
      <c r="F222" s="8" t="s">
        <v>237</v>
      </c>
      <c r="G222" s="8" t="s">
        <v>32</v>
      </c>
    </row>
    <row r="223" spans="1:7" ht="15">
      <c r="A223" s="8">
        <v>195072</v>
      </c>
      <c r="B223" s="13">
        <v>491</v>
      </c>
      <c r="C223" t="s">
        <v>90</v>
      </c>
      <c r="D223">
        <v>0.98224846099346885</v>
      </c>
      <c r="E223" s="8">
        <v>-99</v>
      </c>
      <c r="F223" s="8" t="s">
        <v>237</v>
      </c>
      <c r="G223" s="8" t="s">
        <v>32</v>
      </c>
    </row>
    <row r="224" spans="1:7" ht="15">
      <c r="A224" s="8">
        <v>195073</v>
      </c>
      <c r="B224" s="13">
        <v>592</v>
      </c>
      <c r="C224" t="s">
        <v>90</v>
      </c>
      <c r="D224">
        <v>0.64257608767308916</v>
      </c>
      <c r="E224" s="8">
        <v>-99</v>
      </c>
      <c r="F224" s="8" t="s">
        <v>237</v>
      </c>
      <c r="G224" s="8" t="s">
        <v>32</v>
      </c>
    </row>
    <row r="225" spans="1:7" ht="15">
      <c r="A225" s="8">
        <v>195074</v>
      </c>
      <c r="B225" s="13">
        <v>508</v>
      </c>
      <c r="C225" t="s">
        <v>90</v>
      </c>
      <c r="D225">
        <v>0.65072462083087501</v>
      </c>
      <c r="E225" s="8">
        <v>-99</v>
      </c>
      <c r="F225" s="8" t="s">
        <v>237</v>
      </c>
      <c r="G225" s="8" t="s">
        <v>32</v>
      </c>
    </row>
    <row r="226" spans="1:7" ht="15">
      <c r="A226" s="8">
        <v>195075</v>
      </c>
      <c r="B226" s="13">
        <v>605</v>
      </c>
      <c r="C226" t="s">
        <v>90</v>
      </c>
      <c r="D226">
        <v>0.28211107476234992</v>
      </c>
      <c r="E226" s="8">
        <v>-99</v>
      </c>
      <c r="F226" s="8" t="s">
        <v>237</v>
      </c>
      <c r="G226" s="8" t="s">
        <v>32</v>
      </c>
    </row>
    <row r="227" spans="1:7" ht="15">
      <c r="A227" s="8">
        <v>195076</v>
      </c>
      <c r="B227" s="13">
        <v>601</v>
      </c>
      <c r="C227" t="s">
        <v>90</v>
      </c>
      <c r="D227">
        <v>0.15939251700393625</v>
      </c>
      <c r="E227" s="8">
        <v>-99</v>
      </c>
      <c r="F227" s="8" t="s">
        <v>237</v>
      </c>
      <c r="G227" s="8" t="s">
        <v>32</v>
      </c>
    </row>
    <row r="228" spans="1:7" ht="15">
      <c r="A228" s="8">
        <v>195077</v>
      </c>
      <c r="B228" s="13">
        <v>385</v>
      </c>
      <c r="C228" t="s">
        <v>90</v>
      </c>
      <c r="D228">
        <v>3.8028636451875042E-2</v>
      </c>
      <c r="E228" s="8">
        <v>-99</v>
      </c>
      <c r="F228" s="8" t="s">
        <v>237</v>
      </c>
      <c r="G228" s="8" t="s">
        <v>32</v>
      </c>
    </row>
    <row r="229" spans="1:7" ht="15">
      <c r="A229" s="8">
        <v>195078</v>
      </c>
      <c r="B229" s="13">
        <v>2127</v>
      </c>
      <c r="C229" t="s">
        <v>90</v>
      </c>
      <c r="D229">
        <v>0.40704799130646907</v>
      </c>
      <c r="E229" s="8">
        <v>-99</v>
      </c>
      <c r="F229" s="8" t="s">
        <v>237</v>
      </c>
      <c r="G229" s="8" t="s">
        <v>32</v>
      </c>
    </row>
    <row r="230" spans="1:7" ht="15">
      <c r="A230" s="8">
        <v>195079</v>
      </c>
      <c r="B230" s="13">
        <v>600</v>
      </c>
      <c r="C230" t="s">
        <v>90</v>
      </c>
      <c r="D230">
        <v>0.24932890430366442</v>
      </c>
      <c r="E230" s="8">
        <v>-99</v>
      </c>
      <c r="F230" s="8" t="s">
        <v>237</v>
      </c>
      <c r="G230" s="8" t="s">
        <v>32</v>
      </c>
    </row>
    <row r="231" spans="1:7" ht="15">
      <c r="A231" s="8">
        <v>195080</v>
      </c>
      <c r="B231" s="13">
        <v>550</v>
      </c>
      <c r="C231" t="s">
        <v>90</v>
      </c>
      <c r="D231">
        <v>8.1634806250025088E-2</v>
      </c>
      <c r="E231" s="8">
        <v>-99</v>
      </c>
      <c r="F231" s="8" t="s">
        <v>237</v>
      </c>
      <c r="G231" s="8" t="s">
        <v>32</v>
      </c>
    </row>
    <row r="232" spans="1:7" ht="15">
      <c r="A232" s="8">
        <v>195081</v>
      </c>
      <c r="B232" s="13">
        <v>118</v>
      </c>
      <c r="C232" t="s">
        <v>90</v>
      </c>
      <c r="D232">
        <v>1.4452410597883998E-2</v>
      </c>
      <c r="E232" s="8">
        <v>-99</v>
      </c>
      <c r="F232" s="8" t="s">
        <v>237</v>
      </c>
      <c r="G232" s="8" t="s">
        <v>32</v>
      </c>
    </row>
    <row r="233" spans="1:7" ht="15">
      <c r="A233" s="8">
        <v>195082</v>
      </c>
      <c r="B233" s="13">
        <v>302</v>
      </c>
      <c r="C233" t="s">
        <v>90</v>
      </c>
      <c r="D233">
        <v>0.16471432064955105</v>
      </c>
      <c r="E233" s="8">
        <v>-99</v>
      </c>
      <c r="F233" s="8" t="s">
        <v>237</v>
      </c>
      <c r="G233" s="8" t="s">
        <v>32</v>
      </c>
    </row>
    <row r="234" spans="1:7" ht="15">
      <c r="A234" s="8">
        <v>195083</v>
      </c>
      <c r="B234" s="13">
        <v>717</v>
      </c>
      <c r="C234" t="s">
        <v>90</v>
      </c>
      <c r="D234">
        <v>9.6035833649070354E-2</v>
      </c>
      <c r="E234" s="8">
        <v>-99</v>
      </c>
      <c r="F234" s="8" t="s">
        <v>237</v>
      </c>
      <c r="G234" s="8" t="s">
        <v>32</v>
      </c>
    </row>
    <row r="235" spans="1:7" ht="15">
      <c r="A235" s="8">
        <v>195084</v>
      </c>
      <c r="B235" s="13">
        <v>449</v>
      </c>
      <c r="C235" t="s">
        <v>90</v>
      </c>
      <c r="D235">
        <v>1.9188855201640093E-3</v>
      </c>
      <c r="E235" s="8">
        <v>-99</v>
      </c>
      <c r="F235" s="8" t="s">
        <v>237</v>
      </c>
      <c r="G235" s="8" t="s">
        <v>32</v>
      </c>
    </row>
    <row r="236" spans="1:7" ht="15">
      <c r="A236" s="8">
        <v>195085</v>
      </c>
      <c r="B236" s="13">
        <v>507</v>
      </c>
      <c r="C236" t="s">
        <v>90</v>
      </c>
      <c r="D236">
        <v>1.2792570134426732E-2</v>
      </c>
      <c r="E236" s="8">
        <v>-99</v>
      </c>
      <c r="F236" s="8" t="s">
        <v>237</v>
      </c>
      <c r="G236" s="8" t="s">
        <v>32</v>
      </c>
    </row>
    <row r="237" spans="1:7" ht="15">
      <c r="A237" s="8">
        <v>195086</v>
      </c>
      <c r="B237" s="13">
        <v>2011</v>
      </c>
      <c r="C237" t="s">
        <v>90</v>
      </c>
      <c r="D237">
        <v>9.6855825257404257E-2</v>
      </c>
      <c r="E237" s="8">
        <v>-99</v>
      </c>
      <c r="F237" s="8" t="s">
        <v>237</v>
      </c>
      <c r="G237" s="8" t="s">
        <v>32</v>
      </c>
    </row>
    <row r="238" spans="1:7" ht="15">
      <c r="A238" s="8">
        <v>195087</v>
      </c>
      <c r="B238" s="13">
        <v>529</v>
      </c>
      <c r="C238" t="s">
        <v>94</v>
      </c>
      <c r="D238">
        <v>79.609591994748925</v>
      </c>
      <c r="E238" s="8">
        <v>-99</v>
      </c>
      <c r="F238" s="8" t="s">
        <v>237</v>
      </c>
      <c r="G238" s="8" t="s">
        <v>32</v>
      </c>
    </row>
    <row r="239" spans="1:7" ht="15">
      <c r="A239" s="8">
        <v>195088</v>
      </c>
      <c r="B239" s="13">
        <v>438</v>
      </c>
      <c r="C239" t="s">
        <v>94</v>
      </c>
      <c r="D239">
        <v>8.669418752117851</v>
      </c>
      <c r="E239" s="8">
        <v>-99</v>
      </c>
      <c r="F239" s="8" t="s">
        <v>237</v>
      </c>
      <c r="G239" s="8" t="s">
        <v>32</v>
      </c>
    </row>
    <row r="240" spans="1:7" ht="15">
      <c r="A240" s="8">
        <v>195089</v>
      </c>
      <c r="B240" s="13">
        <v>671</v>
      </c>
      <c r="C240" t="s">
        <v>94</v>
      </c>
      <c r="D240">
        <v>4.2660011255431183</v>
      </c>
      <c r="E240" s="8">
        <v>-99</v>
      </c>
      <c r="F240" s="8" t="s">
        <v>237</v>
      </c>
      <c r="G240" s="8" t="s">
        <v>32</v>
      </c>
    </row>
    <row r="241" spans="1:7" ht="15">
      <c r="A241" s="8">
        <v>195090</v>
      </c>
      <c r="B241" s="13">
        <v>491</v>
      </c>
      <c r="C241" t="s">
        <v>94</v>
      </c>
      <c r="D241">
        <v>1.1687211925384737</v>
      </c>
      <c r="E241" s="8">
        <v>-99</v>
      </c>
      <c r="F241" s="8" t="s">
        <v>237</v>
      </c>
      <c r="G241" s="8" t="s">
        <v>32</v>
      </c>
    </row>
    <row r="242" spans="1:7" ht="15">
      <c r="A242" s="8">
        <v>195091</v>
      </c>
      <c r="B242" s="13">
        <v>592</v>
      </c>
      <c r="C242" t="s">
        <v>94</v>
      </c>
      <c r="D242">
        <v>1.3691258708954746</v>
      </c>
      <c r="E242" s="8">
        <v>-99</v>
      </c>
      <c r="F242" s="8" t="s">
        <v>237</v>
      </c>
      <c r="G242" s="8" t="s">
        <v>32</v>
      </c>
    </row>
    <row r="243" spans="1:7" ht="15">
      <c r="A243" s="8">
        <v>195092</v>
      </c>
      <c r="B243" s="13">
        <v>508</v>
      </c>
      <c r="C243" t="s">
        <v>94</v>
      </c>
      <c r="D243">
        <v>0.70166085710207649</v>
      </c>
      <c r="E243" s="8">
        <v>-99</v>
      </c>
      <c r="F243" s="8" t="s">
        <v>237</v>
      </c>
      <c r="G243" s="8" t="s">
        <v>32</v>
      </c>
    </row>
    <row r="244" spans="1:7" ht="15">
      <c r="A244" s="8">
        <v>195093</v>
      </c>
      <c r="B244" s="13">
        <v>605</v>
      </c>
      <c r="C244" t="s">
        <v>94</v>
      </c>
      <c r="D244">
        <v>0.53181471609192821</v>
      </c>
      <c r="E244" s="8">
        <v>-99</v>
      </c>
      <c r="F244" s="8" t="s">
        <v>237</v>
      </c>
      <c r="G244" s="8" t="s">
        <v>32</v>
      </c>
    </row>
    <row r="245" spans="1:7" ht="15">
      <c r="A245" s="8">
        <v>195094</v>
      </c>
      <c r="B245" s="13">
        <v>601</v>
      </c>
      <c r="C245" t="s">
        <v>94</v>
      </c>
      <c r="D245">
        <v>0.4844221856535269</v>
      </c>
      <c r="E245" s="8">
        <v>-99</v>
      </c>
      <c r="F245" s="8" t="s">
        <v>237</v>
      </c>
      <c r="G245" s="8" t="s">
        <v>32</v>
      </c>
    </row>
    <row r="246" spans="1:7" ht="15">
      <c r="A246" s="8">
        <v>195095</v>
      </c>
      <c r="B246" s="13">
        <v>385</v>
      </c>
      <c r="C246" t="s">
        <v>94</v>
      </c>
      <c r="D246">
        <v>0.19311432702092499</v>
      </c>
      <c r="E246" s="8">
        <v>-99</v>
      </c>
      <c r="F246" s="8" t="s">
        <v>237</v>
      </c>
      <c r="G246" s="8" t="s">
        <v>32</v>
      </c>
    </row>
    <row r="247" spans="1:7" ht="15">
      <c r="A247" s="8">
        <v>195096</v>
      </c>
      <c r="B247" s="13">
        <v>2127</v>
      </c>
      <c r="C247" t="s">
        <v>94</v>
      </c>
      <c r="D247">
        <v>0.72685396813331682</v>
      </c>
      <c r="E247" s="8">
        <v>-99</v>
      </c>
      <c r="F247" s="8" t="s">
        <v>237</v>
      </c>
      <c r="G247" s="8" t="s">
        <v>32</v>
      </c>
    </row>
    <row r="248" spans="1:7" ht="15">
      <c r="A248" s="8">
        <v>195097</v>
      </c>
      <c r="B248" s="13">
        <v>600</v>
      </c>
      <c r="C248" t="s">
        <v>94</v>
      </c>
      <c r="D248">
        <v>0.81197059854947995</v>
      </c>
      <c r="E248" s="8">
        <v>-99</v>
      </c>
      <c r="F248" s="8" t="s">
        <v>237</v>
      </c>
      <c r="G248" s="8" t="s">
        <v>32</v>
      </c>
    </row>
    <row r="249" spans="1:7" ht="15">
      <c r="A249" s="8">
        <v>195098</v>
      </c>
      <c r="B249" s="13">
        <v>550</v>
      </c>
      <c r="C249" t="s">
        <v>94</v>
      </c>
      <c r="D249">
        <v>0.19637499135019099</v>
      </c>
      <c r="E249" s="8">
        <v>-99</v>
      </c>
      <c r="F249" s="8" t="s">
        <v>237</v>
      </c>
      <c r="G249" s="8" t="s">
        <v>32</v>
      </c>
    </row>
    <row r="250" spans="1:7" ht="15">
      <c r="A250" s="8">
        <v>195099</v>
      </c>
      <c r="B250" s="13">
        <v>118</v>
      </c>
      <c r="C250" t="s">
        <v>94</v>
      </c>
      <c r="D250">
        <v>2.4706130058569496E-2</v>
      </c>
      <c r="E250" s="8">
        <v>-99</v>
      </c>
      <c r="F250" s="8" t="s">
        <v>237</v>
      </c>
      <c r="G250" s="8" t="s">
        <v>32</v>
      </c>
    </row>
    <row r="251" spans="1:7" ht="15">
      <c r="A251" s="8">
        <v>195100</v>
      </c>
      <c r="B251" s="13">
        <v>302</v>
      </c>
      <c r="C251" t="s">
        <v>94</v>
      </c>
      <c r="D251">
        <v>6.0909527748035014E-2</v>
      </c>
      <c r="E251" s="8">
        <v>-99</v>
      </c>
      <c r="F251" s="8" t="s">
        <v>237</v>
      </c>
      <c r="G251" s="8" t="s">
        <v>32</v>
      </c>
    </row>
    <row r="252" spans="1:7" ht="15">
      <c r="A252" s="8">
        <v>195101</v>
      </c>
      <c r="B252" s="13">
        <v>717</v>
      </c>
      <c r="C252" t="s">
        <v>94</v>
      </c>
      <c r="D252">
        <v>9.0747545488747181E-2</v>
      </c>
      <c r="E252" s="8">
        <v>-99</v>
      </c>
      <c r="F252" s="8" t="s">
        <v>237</v>
      </c>
      <c r="G252" s="8" t="s">
        <v>32</v>
      </c>
    </row>
    <row r="253" spans="1:7" ht="15">
      <c r="A253" s="8">
        <v>195102</v>
      </c>
      <c r="B253" s="13">
        <v>449</v>
      </c>
      <c r="C253" t="s">
        <v>94</v>
      </c>
      <c r="D253">
        <v>5.6388828167546808E-3</v>
      </c>
      <c r="E253" s="8">
        <v>-99</v>
      </c>
      <c r="F253" s="8" t="s">
        <v>237</v>
      </c>
      <c r="G253" s="8" t="s">
        <v>32</v>
      </c>
    </row>
    <row r="254" spans="1:7" ht="15">
      <c r="A254" s="8">
        <v>195103</v>
      </c>
      <c r="B254" s="13">
        <v>507</v>
      </c>
      <c r="C254" t="s">
        <v>94</v>
      </c>
      <c r="D254">
        <v>4.3749952888613865E-2</v>
      </c>
      <c r="E254" s="8">
        <v>-99</v>
      </c>
      <c r="F254" s="8" t="s">
        <v>237</v>
      </c>
      <c r="G254" s="8" t="s">
        <v>32</v>
      </c>
    </row>
    <row r="255" spans="1:7" ht="15">
      <c r="A255" s="8">
        <v>195104</v>
      </c>
      <c r="B255" s="13">
        <v>2011</v>
      </c>
      <c r="C255" t="s">
        <v>94</v>
      </c>
      <c r="D255">
        <v>1.0451773812539902</v>
      </c>
      <c r="E255" s="8">
        <v>-99</v>
      </c>
      <c r="F255" s="8" t="s">
        <v>237</v>
      </c>
      <c r="G255" s="8" t="s">
        <v>32</v>
      </c>
    </row>
    <row r="256" spans="1:7" ht="15">
      <c r="A256" s="8">
        <v>195105</v>
      </c>
      <c r="B256">
        <v>529</v>
      </c>
      <c r="C256" s="5" t="s">
        <v>98</v>
      </c>
      <c r="D256">
        <v>0.39560092935857188</v>
      </c>
      <c r="E256" s="8">
        <v>-99</v>
      </c>
      <c r="F256" s="8" t="s">
        <v>237</v>
      </c>
      <c r="G256" s="8" t="s">
        <v>32</v>
      </c>
    </row>
    <row r="257" spans="1:7" ht="15">
      <c r="A257" s="8">
        <v>195106</v>
      </c>
      <c r="B257">
        <v>438</v>
      </c>
      <c r="C257" s="5" t="s">
        <v>98</v>
      </c>
      <c r="D257">
        <v>0.16582866457443771</v>
      </c>
      <c r="E257" s="8">
        <v>-99</v>
      </c>
      <c r="F257" s="8" t="s">
        <v>237</v>
      </c>
      <c r="G257" s="8" t="s">
        <v>32</v>
      </c>
    </row>
    <row r="258" spans="1:7" ht="15">
      <c r="A258" s="8">
        <v>195107</v>
      </c>
      <c r="B258">
        <v>671</v>
      </c>
      <c r="C258" s="5" t="s">
        <v>98</v>
      </c>
      <c r="D258">
        <v>0.3717245390063571</v>
      </c>
      <c r="E258" s="8">
        <v>-99</v>
      </c>
      <c r="F258" s="8" t="s">
        <v>237</v>
      </c>
      <c r="G258" s="8" t="s">
        <v>32</v>
      </c>
    </row>
    <row r="259" spans="1:7" ht="15">
      <c r="A259" s="8">
        <v>195108</v>
      </c>
      <c r="B259">
        <v>491</v>
      </c>
      <c r="C259" s="5" t="s">
        <v>98</v>
      </c>
      <c r="D259">
        <v>0.40296443456948117</v>
      </c>
      <c r="E259" s="8">
        <v>-99</v>
      </c>
      <c r="F259" s="8" t="s">
        <v>237</v>
      </c>
      <c r="G259" s="8" t="s">
        <v>32</v>
      </c>
    </row>
    <row r="260" spans="1:7" ht="15">
      <c r="A260" s="8">
        <v>195109</v>
      </c>
      <c r="B260">
        <v>592</v>
      </c>
      <c r="C260" s="5" t="s">
        <v>98</v>
      </c>
      <c r="D260">
        <v>0.5082846845137774</v>
      </c>
      <c r="E260" s="8">
        <v>-99</v>
      </c>
      <c r="F260" s="8" t="s">
        <v>237</v>
      </c>
      <c r="G260" s="8" t="s">
        <v>32</v>
      </c>
    </row>
    <row r="261" spans="1:7" ht="15">
      <c r="A261" s="8">
        <v>195110</v>
      </c>
      <c r="B261">
        <v>508</v>
      </c>
      <c r="C261" s="5" t="s">
        <v>98</v>
      </c>
      <c r="D261">
        <v>0.59684325662250448</v>
      </c>
      <c r="E261" s="8">
        <v>-99</v>
      </c>
      <c r="F261" s="8" t="s">
        <v>237</v>
      </c>
      <c r="G261" s="8" t="s">
        <v>32</v>
      </c>
    </row>
    <row r="262" spans="1:7" ht="15">
      <c r="A262" s="8">
        <v>195111</v>
      </c>
      <c r="B262">
        <v>605</v>
      </c>
      <c r="C262" s="5" t="s">
        <v>98</v>
      </c>
      <c r="D262">
        <v>0.56842214916429001</v>
      </c>
      <c r="E262" s="8">
        <v>-99</v>
      </c>
      <c r="F262" s="8" t="s">
        <v>237</v>
      </c>
      <c r="G262" s="8" t="s">
        <v>32</v>
      </c>
    </row>
    <row r="263" spans="1:7" ht="15">
      <c r="A263" s="8">
        <v>195112</v>
      </c>
      <c r="B263">
        <v>2127</v>
      </c>
      <c r="C263" s="5" t="s">
        <v>98</v>
      </c>
      <c r="D263">
        <v>1.0387631572480613</v>
      </c>
      <c r="E263" s="8">
        <v>-99</v>
      </c>
      <c r="F263" s="8" t="s">
        <v>237</v>
      </c>
      <c r="G263" s="8" t="s">
        <v>32</v>
      </c>
    </row>
    <row r="264" spans="1:7" ht="15">
      <c r="A264" s="8">
        <v>195113</v>
      </c>
      <c r="B264" s="23">
        <v>600</v>
      </c>
      <c r="C264" s="5" t="s">
        <v>98</v>
      </c>
      <c r="D264">
        <v>3.4972111688870462</v>
      </c>
      <c r="E264" s="8">
        <v>-99</v>
      </c>
      <c r="F264" s="8" t="s">
        <v>237</v>
      </c>
      <c r="G264" s="8" t="s">
        <v>32</v>
      </c>
    </row>
    <row r="265" spans="1:7" ht="15">
      <c r="A265" s="8">
        <v>195114</v>
      </c>
      <c r="B265" s="23">
        <v>604</v>
      </c>
      <c r="C265" s="5" t="s">
        <v>98</v>
      </c>
      <c r="D265">
        <v>5.3006831538075669</v>
      </c>
      <c r="E265" s="8">
        <v>-99</v>
      </c>
      <c r="F265" s="8" t="s">
        <v>237</v>
      </c>
      <c r="G265" s="8" t="s">
        <v>32</v>
      </c>
    </row>
    <row r="266" spans="1:7" ht="15">
      <c r="A266" s="8">
        <v>195115</v>
      </c>
      <c r="B266" s="23">
        <v>603</v>
      </c>
      <c r="C266" s="5" t="s">
        <v>98</v>
      </c>
      <c r="D266">
        <v>4.2641168297155616</v>
      </c>
      <c r="E266" s="8">
        <v>-99</v>
      </c>
      <c r="F266" s="8" t="s">
        <v>237</v>
      </c>
      <c r="G266" s="8" t="s">
        <v>32</v>
      </c>
    </row>
    <row r="267" spans="1:7" ht="15">
      <c r="A267" s="8">
        <v>195116</v>
      </c>
      <c r="B267" s="23">
        <v>1924</v>
      </c>
      <c r="C267" s="5" t="s">
        <v>98</v>
      </c>
      <c r="D267">
        <v>81.202504957010078</v>
      </c>
      <c r="E267" s="8">
        <v>-99</v>
      </c>
      <c r="F267" s="8" t="s">
        <v>237</v>
      </c>
      <c r="G267" s="8" t="s">
        <v>32</v>
      </c>
    </row>
    <row r="268" spans="1:7" ht="15">
      <c r="A268" s="8">
        <v>195117</v>
      </c>
      <c r="B268" s="23">
        <v>302</v>
      </c>
      <c r="C268" s="5" t="s">
        <v>98</v>
      </c>
      <c r="D268">
        <v>0.19077460478296263</v>
      </c>
      <c r="E268" s="8">
        <v>-99</v>
      </c>
      <c r="F268" s="8" t="s">
        <v>237</v>
      </c>
      <c r="G268" s="8" t="s">
        <v>32</v>
      </c>
    </row>
    <row r="269" spans="1:7" ht="15">
      <c r="A269" s="8">
        <v>195118</v>
      </c>
      <c r="B269" s="23">
        <v>717</v>
      </c>
      <c r="C269" s="5" t="s">
        <v>98</v>
      </c>
      <c r="D269">
        <v>0.27584578855610259</v>
      </c>
      <c r="E269" s="8">
        <v>-99</v>
      </c>
      <c r="F269" s="8" t="s">
        <v>237</v>
      </c>
      <c r="G269" s="8" t="s">
        <v>32</v>
      </c>
    </row>
    <row r="270" spans="1:7" ht="15">
      <c r="A270" s="8">
        <v>195119</v>
      </c>
      <c r="B270" s="23">
        <v>449</v>
      </c>
      <c r="C270" s="5" t="s">
        <v>98</v>
      </c>
      <c r="D270">
        <v>4.1820899442808909E-2</v>
      </c>
      <c r="E270" s="8">
        <v>-99</v>
      </c>
      <c r="F270" s="8" t="s">
        <v>237</v>
      </c>
      <c r="G270" s="8" t="s">
        <v>32</v>
      </c>
    </row>
    <row r="271" spans="1:7" ht="15">
      <c r="A271" s="8">
        <v>195120</v>
      </c>
      <c r="B271" s="23">
        <v>507</v>
      </c>
      <c r="C271" s="5" t="s">
        <v>98</v>
      </c>
      <c r="D271">
        <v>0.41820899442808906</v>
      </c>
      <c r="E271" s="8">
        <v>-99</v>
      </c>
      <c r="F271" s="8" t="s">
        <v>237</v>
      </c>
      <c r="G271" s="8" t="s">
        <v>32</v>
      </c>
    </row>
    <row r="272" spans="1:7" ht="15">
      <c r="A272" s="8">
        <v>195121</v>
      </c>
      <c r="B272">
        <v>601</v>
      </c>
      <c r="C272" s="5" t="s">
        <v>98</v>
      </c>
      <c r="D272">
        <v>0.76040178831230631</v>
      </c>
      <c r="E272" s="8">
        <v>-99</v>
      </c>
      <c r="F272" s="8" t="s">
        <v>237</v>
      </c>
      <c r="G272" s="8" t="s">
        <v>32</v>
      </c>
    </row>
    <row r="273" spans="1:7" ht="15">
      <c r="A273" s="8">
        <v>195122</v>
      </c>
      <c r="B273" s="13">
        <v>529</v>
      </c>
      <c r="C273" s="5" t="s">
        <v>104</v>
      </c>
      <c r="D273">
        <v>5.4384667257879618E-2</v>
      </c>
      <c r="E273" s="8">
        <v>-99</v>
      </c>
      <c r="F273" s="8" t="s">
        <v>237</v>
      </c>
      <c r="G273" s="8" t="s">
        <v>32</v>
      </c>
    </row>
    <row r="274" spans="1:7" ht="15">
      <c r="A274" s="8">
        <v>195123</v>
      </c>
      <c r="B274" s="13">
        <v>438</v>
      </c>
      <c r="C274" s="5" t="s">
        <v>104</v>
      </c>
      <c r="D274">
        <v>6.6454247429788407E-2</v>
      </c>
      <c r="E274" s="8">
        <v>-99</v>
      </c>
      <c r="F274" s="8" t="s">
        <v>237</v>
      </c>
      <c r="G274" s="8" t="s">
        <v>32</v>
      </c>
    </row>
    <row r="275" spans="1:7" ht="15">
      <c r="A275" s="8">
        <v>195124</v>
      </c>
      <c r="B275" s="13">
        <v>671</v>
      </c>
      <c r="C275" s="5" t="s">
        <v>104</v>
      </c>
      <c r="D275">
        <v>0.16967937715555625</v>
      </c>
      <c r="E275" s="8">
        <v>-99</v>
      </c>
      <c r="F275" s="8" t="s">
        <v>237</v>
      </c>
      <c r="G275" s="8" t="s">
        <v>32</v>
      </c>
    </row>
    <row r="276" spans="1:7" ht="15">
      <c r="A276" s="8">
        <v>195125</v>
      </c>
      <c r="B276" s="13">
        <v>491</v>
      </c>
      <c r="C276" s="5" t="s">
        <v>104</v>
      </c>
      <c r="D276">
        <v>0.11148041184791914</v>
      </c>
      <c r="E276" s="8">
        <v>-99</v>
      </c>
      <c r="F276" s="8" t="s">
        <v>237</v>
      </c>
      <c r="G276" s="8" t="s">
        <v>32</v>
      </c>
    </row>
    <row r="277" spans="1:7" ht="15">
      <c r="A277" s="8">
        <v>195126</v>
      </c>
      <c r="B277" s="13">
        <v>592</v>
      </c>
      <c r="C277" s="5" t="s">
        <v>104</v>
      </c>
      <c r="D277">
        <v>0.30630412402090651</v>
      </c>
      <c r="E277" s="8">
        <v>-99</v>
      </c>
      <c r="F277" s="8" t="s">
        <v>237</v>
      </c>
      <c r="G277" s="8" t="s">
        <v>32</v>
      </c>
    </row>
    <row r="278" spans="1:7" ht="15">
      <c r="A278" s="8">
        <v>195127</v>
      </c>
      <c r="B278" s="13">
        <v>508</v>
      </c>
      <c r="C278" s="5" t="s">
        <v>104</v>
      </c>
      <c r="D278">
        <v>0.28212593502491329</v>
      </c>
      <c r="E278" s="8">
        <v>-99</v>
      </c>
      <c r="F278" s="8" t="s">
        <v>237</v>
      </c>
      <c r="G278" s="8" t="s">
        <v>32</v>
      </c>
    </row>
    <row r="279" spans="1:7" ht="15">
      <c r="A279" s="8">
        <v>195128</v>
      </c>
      <c r="B279" s="13">
        <v>605</v>
      </c>
      <c r="C279" s="5" t="s">
        <v>104</v>
      </c>
      <c r="D279">
        <v>0.59961243884581727</v>
      </c>
      <c r="E279" s="8">
        <v>-99</v>
      </c>
      <c r="F279" s="8" t="s">
        <v>237</v>
      </c>
      <c r="G279" s="8" t="s">
        <v>32</v>
      </c>
    </row>
    <row r="280" spans="1:7" ht="15">
      <c r="A280" s="8">
        <v>195129</v>
      </c>
      <c r="B280" s="13">
        <v>2127</v>
      </c>
      <c r="C280" s="5" t="s">
        <v>104</v>
      </c>
      <c r="D280">
        <v>9.4236858498456257</v>
      </c>
      <c r="E280" s="8">
        <v>-99</v>
      </c>
      <c r="F280" s="8" t="s">
        <v>237</v>
      </c>
      <c r="G280" s="8" t="s">
        <v>32</v>
      </c>
    </row>
    <row r="281" spans="1:7" ht="15">
      <c r="A281" s="8">
        <v>195130</v>
      </c>
      <c r="B281" s="13">
        <v>600</v>
      </c>
      <c r="C281" s="5" t="s">
        <v>104</v>
      </c>
      <c r="D281">
        <v>14.924421335676072</v>
      </c>
      <c r="E281" s="8">
        <v>-99</v>
      </c>
      <c r="F281" s="8" t="s">
        <v>237</v>
      </c>
      <c r="G281" s="8" t="s">
        <v>32</v>
      </c>
    </row>
    <row r="282" spans="1:7" ht="15">
      <c r="A282" s="8">
        <v>195131</v>
      </c>
      <c r="B282" s="13">
        <v>604</v>
      </c>
      <c r="C282" s="5" t="s">
        <v>104</v>
      </c>
      <c r="D282">
        <v>12.697890907524242</v>
      </c>
      <c r="E282" s="8">
        <v>-99</v>
      </c>
      <c r="F282" s="8" t="s">
        <v>237</v>
      </c>
      <c r="G282" s="8" t="s">
        <v>32</v>
      </c>
    </row>
    <row r="283" spans="1:7" ht="15">
      <c r="A283" s="8">
        <v>195132</v>
      </c>
      <c r="B283" s="13">
        <v>603</v>
      </c>
      <c r="C283" s="5" t="s">
        <v>104</v>
      </c>
      <c r="D283">
        <v>11.958054111511945</v>
      </c>
      <c r="E283" s="8">
        <v>-99</v>
      </c>
      <c r="F283" s="8" t="s">
        <v>237</v>
      </c>
      <c r="G283" s="8" t="s">
        <v>32</v>
      </c>
    </row>
    <row r="284" spans="1:7" ht="15">
      <c r="A284" s="8">
        <v>195133</v>
      </c>
      <c r="B284" s="13">
        <v>1924</v>
      </c>
      <c r="C284" s="5" t="s">
        <v>104</v>
      </c>
      <c r="D284">
        <v>36.397193740988314</v>
      </c>
      <c r="E284" s="8">
        <v>-99</v>
      </c>
      <c r="F284" s="8" t="s">
        <v>237</v>
      </c>
      <c r="G284" s="8" t="s">
        <v>32</v>
      </c>
    </row>
    <row r="285" spans="1:7" ht="15">
      <c r="A285" s="8">
        <v>195134</v>
      </c>
      <c r="B285" s="13">
        <v>302</v>
      </c>
      <c r="C285" s="5" t="s">
        <v>104</v>
      </c>
      <c r="D285">
        <v>1.0810519924997684</v>
      </c>
      <c r="E285" s="8">
        <v>-99</v>
      </c>
      <c r="F285" s="8" t="s">
        <v>237</v>
      </c>
      <c r="G285" s="8" t="s">
        <v>32</v>
      </c>
    </row>
    <row r="286" spans="1:7" ht="15">
      <c r="A286" s="8">
        <v>195135</v>
      </c>
      <c r="B286" s="13">
        <v>717</v>
      </c>
      <c r="C286" s="5" t="s">
        <v>104</v>
      </c>
      <c r="D286">
        <v>2.2487949029744541</v>
      </c>
      <c r="E286" s="8">
        <v>-99</v>
      </c>
      <c r="F286" s="8" t="s">
        <v>237</v>
      </c>
      <c r="G286" s="8" t="s">
        <v>32</v>
      </c>
    </row>
    <row r="287" spans="1:7" ht="15">
      <c r="A287" s="8">
        <v>195136</v>
      </c>
      <c r="B287" s="13">
        <v>449</v>
      </c>
      <c r="C287" s="5" t="s">
        <v>104</v>
      </c>
      <c r="D287">
        <v>0.36228110834623806</v>
      </c>
      <c r="E287" s="8">
        <v>-99</v>
      </c>
      <c r="F287" s="8" t="s">
        <v>237</v>
      </c>
      <c r="G287" s="8" t="s">
        <v>32</v>
      </c>
    </row>
    <row r="288" spans="1:7" ht="15">
      <c r="A288" s="8">
        <v>195137</v>
      </c>
      <c r="B288" s="13">
        <v>507</v>
      </c>
      <c r="C288" s="5" t="s">
        <v>104</v>
      </c>
      <c r="D288">
        <v>2.1635450327364727</v>
      </c>
      <c r="E288" s="8">
        <v>-99</v>
      </c>
      <c r="F288" s="8" t="s">
        <v>237</v>
      </c>
      <c r="G288" s="8" t="s">
        <v>32</v>
      </c>
    </row>
    <row r="289" spans="1:7" ht="15">
      <c r="A289" s="8">
        <v>195138</v>
      </c>
      <c r="B289" s="13">
        <v>601</v>
      </c>
      <c r="C289" s="5" t="s">
        <v>104</v>
      </c>
      <c r="D289">
        <v>6.1093922901429609</v>
      </c>
      <c r="E289" s="8">
        <v>-99</v>
      </c>
      <c r="F289" s="8" t="s">
        <v>237</v>
      </c>
      <c r="G289" s="8" t="s">
        <v>32</v>
      </c>
    </row>
    <row r="290" spans="1:7" ht="15">
      <c r="A290" s="8">
        <v>195139</v>
      </c>
      <c r="B290" s="13">
        <v>118</v>
      </c>
      <c r="C290" s="5" t="s">
        <v>104</v>
      </c>
      <c r="D290">
        <v>1.0436475261711231</v>
      </c>
      <c r="E290" s="8">
        <v>-99</v>
      </c>
      <c r="F290" s="8" t="s">
        <v>237</v>
      </c>
      <c r="G290" s="8" t="s">
        <v>32</v>
      </c>
    </row>
    <row r="291" spans="1:7" ht="15">
      <c r="A291" s="8">
        <v>195140</v>
      </c>
      <c r="B291" s="13">
        <v>529</v>
      </c>
      <c r="C291" s="5" t="s">
        <v>108</v>
      </c>
      <c r="D291">
        <v>0.23229732641091763</v>
      </c>
      <c r="E291" s="8">
        <v>-99</v>
      </c>
      <c r="F291" s="8" t="s">
        <v>237</v>
      </c>
      <c r="G291" s="8" t="s">
        <v>32</v>
      </c>
    </row>
    <row r="292" spans="1:7" ht="15">
      <c r="A292" s="8">
        <v>195141</v>
      </c>
      <c r="B292" s="13">
        <v>438</v>
      </c>
      <c r="C292" s="5" t="s">
        <v>108</v>
      </c>
      <c r="D292">
        <v>0.55047555725533559</v>
      </c>
      <c r="E292" s="8">
        <v>-99</v>
      </c>
      <c r="F292" s="8" t="s">
        <v>237</v>
      </c>
      <c r="G292" s="8" t="s">
        <v>32</v>
      </c>
    </row>
    <row r="293" spans="1:7" ht="15">
      <c r="A293" s="8">
        <v>195142</v>
      </c>
      <c r="B293" s="13">
        <v>671</v>
      </c>
      <c r="C293" s="5" t="s">
        <v>108</v>
      </c>
      <c r="D293">
        <v>2.1983037571331336</v>
      </c>
      <c r="E293" s="8">
        <v>-99</v>
      </c>
      <c r="F293" s="8" t="s">
        <v>237</v>
      </c>
      <c r="G293" s="8" t="s">
        <v>32</v>
      </c>
    </row>
    <row r="294" spans="1:7" ht="15">
      <c r="A294" s="8">
        <v>195143</v>
      </c>
      <c r="B294" s="13">
        <v>491</v>
      </c>
      <c r="C294" s="5" t="s">
        <v>108</v>
      </c>
      <c r="D294">
        <v>1.6952601896841342</v>
      </c>
      <c r="E294" s="8">
        <v>-99</v>
      </c>
      <c r="F294" s="8" t="s">
        <v>237</v>
      </c>
      <c r="G294" s="8" t="s">
        <v>32</v>
      </c>
    </row>
    <row r="295" spans="1:7" ht="15">
      <c r="A295" s="8">
        <v>195144</v>
      </c>
      <c r="B295" s="13">
        <v>592</v>
      </c>
      <c r="C295" s="5" t="s">
        <v>108</v>
      </c>
      <c r="D295">
        <v>3.5889018909270507</v>
      </c>
      <c r="E295" s="8">
        <v>-99</v>
      </c>
      <c r="F295" s="8" t="s">
        <v>237</v>
      </c>
      <c r="G295" s="8" t="s">
        <v>32</v>
      </c>
    </row>
    <row r="296" spans="1:7" ht="15">
      <c r="A296" s="8">
        <v>195145</v>
      </c>
      <c r="B296" s="13">
        <v>508</v>
      </c>
      <c r="C296" s="5" t="s">
        <v>108</v>
      </c>
      <c r="D296">
        <v>3.21626239222836</v>
      </c>
      <c r="E296" s="8">
        <v>-99</v>
      </c>
      <c r="F296" s="8" t="s">
        <v>237</v>
      </c>
      <c r="G296" s="8" t="s">
        <v>32</v>
      </c>
    </row>
    <row r="297" spans="1:7" ht="15">
      <c r="A297" s="8">
        <v>195146</v>
      </c>
      <c r="B297" s="13">
        <v>605</v>
      </c>
      <c r="C297" s="5" t="s">
        <v>108</v>
      </c>
      <c r="D297">
        <v>3.1267144833960163</v>
      </c>
      <c r="E297" s="8">
        <v>-99</v>
      </c>
      <c r="F297" s="8" t="s">
        <v>237</v>
      </c>
      <c r="G297" s="8" t="s">
        <v>32</v>
      </c>
    </row>
    <row r="298" spans="1:7" ht="15">
      <c r="A298" s="8">
        <v>195147</v>
      </c>
      <c r="B298" s="13">
        <v>2127</v>
      </c>
      <c r="C298" s="5" t="s">
        <v>108</v>
      </c>
      <c r="D298">
        <v>5.8024219257406449</v>
      </c>
      <c r="E298" s="8">
        <v>-99</v>
      </c>
      <c r="F298" s="8" t="s">
        <v>237</v>
      </c>
      <c r="G298" s="8" t="s">
        <v>32</v>
      </c>
    </row>
    <row r="299" spans="1:7" ht="15">
      <c r="A299" s="8">
        <v>195148</v>
      </c>
      <c r="B299" s="13">
        <v>600</v>
      </c>
      <c r="C299" s="5" t="s">
        <v>108</v>
      </c>
      <c r="D299">
        <v>18.395843149392856</v>
      </c>
      <c r="E299" s="8">
        <v>-99</v>
      </c>
      <c r="F299" s="8" t="s">
        <v>237</v>
      </c>
      <c r="G299" s="8" t="s">
        <v>32</v>
      </c>
    </row>
    <row r="300" spans="1:7" ht="15">
      <c r="A300" s="8">
        <v>195149</v>
      </c>
      <c r="B300" s="13">
        <v>604</v>
      </c>
      <c r="C300" s="5" t="s">
        <v>108</v>
      </c>
      <c r="D300">
        <v>22.022451820050811</v>
      </c>
      <c r="E300" s="8">
        <v>-99</v>
      </c>
      <c r="F300" s="8" t="s">
        <v>237</v>
      </c>
      <c r="G300" s="8" t="s">
        <v>32</v>
      </c>
    </row>
    <row r="301" spans="1:7" ht="15">
      <c r="A301" s="8">
        <v>195150</v>
      </c>
      <c r="B301" s="13">
        <v>603</v>
      </c>
      <c r="C301" s="5" t="s">
        <v>108</v>
      </c>
      <c r="D301">
        <v>9.8694463319983665</v>
      </c>
      <c r="E301" s="8">
        <v>-99</v>
      </c>
      <c r="F301" s="8" t="s">
        <v>237</v>
      </c>
      <c r="G301" s="8" t="s">
        <v>32</v>
      </c>
    </row>
    <row r="302" spans="1:7" ht="15">
      <c r="A302" s="8">
        <v>195151</v>
      </c>
      <c r="B302" s="13">
        <v>1924</v>
      </c>
      <c r="C302" s="5" t="s">
        <v>108</v>
      </c>
      <c r="D302">
        <v>17.085449725699167</v>
      </c>
      <c r="E302" s="8">
        <v>-99</v>
      </c>
      <c r="F302" s="8" t="s">
        <v>237</v>
      </c>
      <c r="G302" s="8" t="s">
        <v>32</v>
      </c>
    </row>
    <row r="303" spans="1:7" ht="15">
      <c r="A303" s="8">
        <v>195152</v>
      </c>
      <c r="B303" s="13">
        <v>302</v>
      </c>
      <c r="C303" s="5" t="s">
        <v>108</v>
      </c>
      <c r="D303">
        <v>0.4524286572766863</v>
      </c>
      <c r="E303" s="8">
        <v>-99</v>
      </c>
      <c r="F303" s="8" t="s">
        <v>237</v>
      </c>
      <c r="G303" s="8" t="s">
        <v>32</v>
      </c>
    </row>
    <row r="304" spans="1:7" ht="15">
      <c r="A304" s="8">
        <v>195153</v>
      </c>
      <c r="B304" s="13">
        <v>717</v>
      </c>
      <c r="C304" s="5" t="s">
        <v>108</v>
      </c>
      <c r="D304">
        <v>3.1257901260771193</v>
      </c>
      <c r="E304" s="8">
        <v>-99</v>
      </c>
      <c r="F304" s="8" t="s">
        <v>237</v>
      </c>
      <c r="G304" s="8" t="s">
        <v>32</v>
      </c>
    </row>
    <row r="305" spans="1:7" ht="15">
      <c r="A305" s="8">
        <v>195154</v>
      </c>
      <c r="B305" s="13">
        <v>449</v>
      </c>
      <c r="C305" s="5" t="s">
        <v>108</v>
      </c>
      <c r="D305">
        <v>0.28549593085153485</v>
      </c>
      <c r="E305" s="8">
        <v>-99</v>
      </c>
      <c r="F305" s="8" t="s">
        <v>237</v>
      </c>
      <c r="G305" s="8" t="s">
        <v>32</v>
      </c>
    </row>
    <row r="306" spans="1:7" ht="15">
      <c r="A306" s="8">
        <v>195155</v>
      </c>
      <c r="B306" s="13">
        <v>507</v>
      </c>
      <c r="C306" s="5" t="s">
        <v>108</v>
      </c>
      <c r="D306">
        <v>3.7443889392451304</v>
      </c>
      <c r="E306" s="8">
        <v>-99</v>
      </c>
      <c r="F306" s="8" t="s">
        <v>237</v>
      </c>
      <c r="G306" s="8" t="s">
        <v>32</v>
      </c>
    </row>
    <row r="307" spans="1:7" ht="15">
      <c r="A307" s="8">
        <v>195156</v>
      </c>
      <c r="B307" s="13">
        <v>601</v>
      </c>
      <c r="C307" s="5" t="s">
        <v>108</v>
      </c>
      <c r="D307">
        <v>4.6080677966327395</v>
      </c>
      <c r="E307" s="8">
        <v>-99</v>
      </c>
      <c r="F307" s="8" t="s">
        <v>237</v>
      </c>
      <c r="G307" s="8" t="s">
        <v>32</v>
      </c>
    </row>
    <row r="308" spans="1:7" ht="15">
      <c r="A308" s="8">
        <v>195157</v>
      </c>
      <c r="B308" s="13">
        <v>529</v>
      </c>
      <c r="C308" s="5" t="s">
        <v>113</v>
      </c>
      <c r="D308">
        <v>0.61167912102800259</v>
      </c>
      <c r="E308" s="8">
        <v>-99</v>
      </c>
      <c r="F308" s="8" t="s">
        <v>237</v>
      </c>
      <c r="G308" s="8" t="s">
        <v>32</v>
      </c>
    </row>
    <row r="309" spans="1:7" ht="15">
      <c r="A309" s="8">
        <v>195158</v>
      </c>
      <c r="B309" s="13">
        <v>438</v>
      </c>
      <c r="C309" s="5" t="s">
        <v>113</v>
      </c>
      <c r="D309">
        <v>0.52860313053097896</v>
      </c>
      <c r="E309" s="8">
        <v>-99</v>
      </c>
      <c r="F309" s="8" t="s">
        <v>237</v>
      </c>
      <c r="G309" s="8" t="s">
        <v>32</v>
      </c>
    </row>
    <row r="310" spans="1:7" ht="15">
      <c r="A310" s="8">
        <v>195159</v>
      </c>
      <c r="B310" s="13">
        <v>671</v>
      </c>
      <c r="C310" s="5" t="s">
        <v>113</v>
      </c>
      <c r="D310">
        <v>1.9968413872320245</v>
      </c>
      <c r="E310" s="8">
        <v>-99</v>
      </c>
      <c r="F310" s="8" t="s">
        <v>237</v>
      </c>
      <c r="G310" s="8" t="s">
        <v>32</v>
      </c>
    </row>
    <row r="311" spans="1:7" ht="15">
      <c r="A311" s="8">
        <v>195160</v>
      </c>
      <c r="B311" s="13">
        <v>491</v>
      </c>
      <c r="C311" s="5" t="s">
        <v>113</v>
      </c>
      <c r="D311">
        <v>1.3573630902291201</v>
      </c>
      <c r="E311" s="8">
        <v>-99</v>
      </c>
      <c r="F311" s="8" t="s">
        <v>237</v>
      </c>
      <c r="G311" s="8" t="s">
        <v>32</v>
      </c>
    </row>
    <row r="312" spans="1:7" ht="15">
      <c r="A312" s="8">
        <v>195161</v>
      </c>
      <c r="B312" s="13">
        <v>592</v>
      </c>
      <c r="C312" s="5" t="s">
        <v>113</v>
      </c>
      <c r="D312">
        <v>3.0706968981607146</v>
      </c>
      <c r="E312" s="8">
        <v>-99</v>
      </c>
      <c r="F312" s="8" t="s">
        <v>237</v>
      </c>
      <c r="G312" s="8" t="s">
        <v>32</v>
      </c>
    </row>
    <row r="313" spans="1:7" ht="15">
      <c r="A313" s="8">
        <v>195162</v>
      </c>
      <c r="B313" s="13">
        <v>508</v>
      </c>
      <c r="C313" s="5" t="s">
        <v>113</v>
      </c>
      <c r="D313">
        <v>3.0388330236774155</v>
      </c>
      <c r="E313" s="8">
        <v>-99</v>
      </c>
      <c r="F313" s="8" t="s">
        <v>237</v>
      </c>
      <c r="G313" s="8" t="s">
        <v>32</v>
      </c>
    </row>
    <row r="314" spans="1:7" ht="15">
      <c r="A314" s="8">
        <v>195163</v>
      </c>
      <c r="B314" s="13">
        <v>605</v>
      </c>
      <c r="C314" s="5" t="s">
        <v>113</v>
      </c>
      <c r="D314">
        <v>3.3564784829455268</v>
      </c>
      <c r="E314" s="8">
        <v>-99</v>
      </c>
      <c r="F314" s="8" t="s">
        <v>237</v>
      </c>
      <c r="G314" s="8" t="s">
        <v>32</v>
      </c>
    </row>
    <row r="315" spans="1:7" ht="15">
      <c r="A315" s="8">
        <v>195164</v>
      </c>
      <c r="B315" s="13">
        <v>2127</v>
      </c>
      <c r="C315" s="5" t="s">
        <v>113</v>
      </c>
      <c r="D315">
        <v>4.8078003525462636</v>
      </c>
      <c r="E315" s="8">
        <v>-99</v>
      </c>
      <c r="F315" s="8" t="s">
        <v>237</v>
      </c>
      <c r="G315" s="8" t="s">
        <v>32</v>
      </c>
    </row>
    <row r="316" spans="1:7" ht="15">
      <c r="A316" s="8">
        <v>195165</v>
      </c>
      <c r="B316" s="13">
        <v>600</v>
      </c>
      <c r="C316" s="5" t="s">
        <v>113</v>
      </c>
      <c r="D316">
        <v>19.024359907339754</v>
      </c>
      <c r="E316" s="8">
        <v>-99</v>
      </c>
      <c r="F316" s="8" t="s">
        <v>237</v>
      </c>
      <c r="G316" s="8" t="s">
        <v>32</v>
      </c>
    </row>
    <row r="317" spans="1:7" ht="15">
      <c r="A317" s="8">
        <v>195166</v>
      </c>
      <c r="B317" s="13">
        <v>604</v>
      </c>
      <c r="C317" s="5" t="s">
        <v>113</v>
      </c>
      <c r="D317">
        <v>19.30364348806604</v>
      </c>
      <c r="E317" s="8">
        <v>-99</v>
      </c>
      <c r="F317" s="8" t="s">
        <v>237</v>
      </c>
      <c r="G317" s="8" t="s">
        <v>32</v>
      </c>
    </row>
    <row r="318" spans="1:7" ht="15">
      <c r="A318" s="8">
        <v>195167</v>
      </c>
      <c r="B318" s="13">
        <v>603</v>
      </c>
      <c r="C318" s="5" t="s">
        <v>113</v>
      </c>
      <c r="D318">
        <v>7.8007942709517719</v>
      </c>
      <c r="E318" s="8">
        <v>-99</v>
      </c>
      <c r="F318" s="8" t="s">
        <v>237</v>
      </c>
      <c r="G318" s="8" t="s">
        <v>32</v>
      </c>
    </row>
    <row r="319" spans="1:7" ht="15">
      <c r="A319" s="8">
        <v>195168</v>
      </c>
      <c r="B319" s="13">
        <v>1924</v>
      </c>
      <c r="C319" s="5" t="s">
        <v>113</v>
      </c>
      <c r="D319">
        <v>24.928998220233897</v>
      </c>
      <c r="E319" s="8">
        <v>-99</v>
      </c>
      <c r="F319" s="8" t="s">
        <v>237</v>
      </c>
      <c r="G319" s="8" t="s">
        <v>32</v>
      </c>
    </row>
    <row r="320" spans="1:7" ht="15">
      <c r="A320" s="8">
        <v>195169</v>
      </c>
      <c r="B320" s="13">
        <v>302</v>
      </c>
      <c r="C320" s="5" t="s">
        <v>113</v>
      </c>
      <c r="D320">
        <v>1.0776029366978994</v>
      </c>
      <c r="E320" s="8">
        <v>-99</v>
      </c>
      <c r="F320" s="8" t="s">
        <v>237</v>
      </c>
      <c r="G320" s="8" t="s">
        <v>32</v>
      </c>
    </row>
    <row r="321" spans="1:7" ht="15">
      <c r="A321" s="8">
        <v>195170</v>
      </c>
      <c r="B321" s="13">
        <v>717</v>
      </c>
      <c r="C321" s="5" t="s">
        <v>113</v>
      </c>
      <c r="D321">
        <v>2.4462665604033327</v>
      </c>
      <c r="E321" s="8">
        <v>-99</v>
      </c>
      <c r="F321" s="8" t="s">
        <v>237</v>
      </c>
      <c r="G321" s="8" t="s">
        <v>32</v>
      </c>
    </row>
    <row r="322" spans="1:7" ht="15">
      <c r="A322" s="8">
        <v>195171</v>
      </c>
      <c r="B322" s="13">
        <v>449</v>
      </c>
      <c r="C322" s="5" t="s">
        <v>113</v>
      </c>
      <c r="D322">
        <v>0.23206145435794648</v>
      </c>
      <c r="E322" s="8">
        <v>-99</v>
      </c>
      <c r="F322" s="8" t="s">
        <v>237</v>
      </c>
      <c r="G322" s="8" t="s">
        <v>32</v>
      </c>
    </row>
    <row r="323" spans="1:7" ht="15">
      <c r="A323" s="8">
        <v>195172</v>
      </c>
      <c r="B323" s="13">
        <v>507</v>
      </c>
      <c r="C323" s="5" t="s">
        <v>113</v>
      </c>
      <c r="D323">
        <v>1.6572690655562827</v>
      </c>
      <c r="E323" s="8">
        <v>-99</v>
      </c>
      <c r="F323" s="8" t="s">
        <v>237</v>
      </c>
      <c r="G323" s="8" t="s">
        <v>32</v>
      </c>
    </row>
    <row r="324" spans="1:7" ht="15">
      <c r="A324" s="8">
        <v>195173</v>
      </c>
      <c r="B324" s="13">
        <v>601</v>
      </c>
      <c r="C324" s="5" t="s">
        <v>113</v>
      </c>
      <c r="D324">
        <v>4.7607086100430376</v>
      </c>
      <c r="E324" s="8">
        <v>-99</v>
      </c>
      <c r="F324" s="8" t="s">
        <v>237</v>
      </c>
      <c r="G324" s="8" t="s">
        <v>32</v>
      </c>
    </row>
    <row r="325" spans="1:7" ht="15">
      <c r="A325" s="8">
        <v>195174</v>
      </c>
      <c r="B325">
        <v>529</v>
      </c>
      <c r="C325" s="5" t="s">
        <v>117</v>
      </c>
      <c r="D325">
        <v>1.8883011651116821</v>
      </c>
      <c r="E325" s="8">
        <v>-99</v>
      </c>
      <c r="F325" s="8" t="s">
        <v>237</v>
      </c>
      <c r="G325" s="8" t="s">
        <v>32</v>
      </c>
    </row>
    <row r="326" spans="1:7" ht="15">
      <c r="A326" s="8">
        <v>195175</v>
      </c>
      <c r="B326">
        <v>438</v>
      </c>
      <c r="C326" s="5" t="s">
        <v>117</v>
      </c>
      <c r="D326">
        <v>2.2134176721938159</v>
      </c>
      <c r="E326" s="8">
        <v>-99</v>
      </c>
      <c r="F326" s="8" t="s">
        <v>237</v>
      </c>
      <c r="G326" s="8" t="s">
        <v>32</v>
      </c>
    </row>
    <row r="327" spans="1:7" ht="15">
      <c r="A327" s="8">
        <v>195176</v>
      </c>
      <c r="B327">
        <v>671</v>
      </c>
      <c r="C327" s="5" t="s">
        <v>117</v>
      </c>
      <c r="D327">
        <v>4.8684853980991623</v>
      </c>
      <c r="E327" s="8">
        <v>-99</v>
      </c>
      <c r="F327" s="8" t="s">
        <v>237</v>
      </c>
      <c r="G327" s="8" t="s">
        <v>32</v>
      </c>
    </row>
    <row r="328" spans="1:7" ht="15">
      <c r="A328" s="8">
        <v>195177</v>
      </c>
      <c r="B328">
        <v>491</v>
      </c>
      <c r="C328" s="5" t="s">
        <v>117</v>
      </c>
      <c r="D328">
        <v>2.533889921836479</v>
      </c>
      <c r="E328" s="8">
        <v>-99</v>
      </c>
      <c r="F328" s="8" t="s">
        <v>237</v>
      </c>
      <c r="G328" s="8" t="s">
        <v>32</v>
      </c>
    </row>
    <row r="329" spans="1:7" ht="15">
      <c r="A329" s="8">
        <v>195178</v>
      </c>
      <c r="B329">
        <v>592</v>
      </c>
      <c r="C329" s="5" t="s">
        <v>117</v>
      </c>
      <c r="D329">
        <v>4.8180735628048668</v>
      </c>
      <c r="E329" s="8">
        <v>-99</v>
      </c>
      <c r="F329" s="8" t="s">
        <v>237</v>
      </c>
      <c r="G329" s="8" t="s">
        <v>32</v>
      </c>
    </row>
    <row r="330" spans="1:7" ht="15">
      <c r="A330" s="8">
        <v>195179</v>
      </c>
      <c r="B330">
        <v>508</v>
      </c>
      <c r="C330" s="5" t="s">
        <v>117</v>
      </c>
      <c r="D330">
        <v>3.5951794023386441</v>
      </c>
      <c r="E330" s="8">
        <v>-99</v>
      </c>
      <c r="F330" s="8" t="s">
        <v>237</v>
      </c>
      <c r="G330" s="8" t="s">
        <v>32</v>
      </c>
    </row>
    <row r="331" spans="1:7" ht="15">
      <c r="A331" s="8">
        <v>195180</v>
      </c>
      <c r="B331">
        <v>605</v>
      </c>
      <c r="C331" s="5" t="s">
        <v>117</v>
      </c>
      <c r="D331">
        <v>3.7726096932585129</v>
      </c>
      <c r="E331" s="8">
        <v>-99</v>
      </c>
      <c r="F331" s="8" t="s">
        <v>237</v>
      </c>
      <c r="G331" s="8" t="s">
        <v>32</v>
      </c>
    </row>
    <row r="332" spans="1:7" ht="15">
      <c r="A332" s="8">
        <v>195181</v>
      </c>
      <c r="B332">
        <v>2127</v>
      </c>
      <c r="C332" s="5" t="s">
        <v>117</v>
      </c>
      <c r="D332">
        <v>4.2820506872168425</v>
      </c>
      <c r="E332" s="8">
        <v>-99</v>
      </c>
      <c r="F332" s="8" t="s">
        <v>237</v>
      </c>
      <c r="G332" s="8" t="s">
        <v>32</v>
      </c>
    </row>
    <row r="333" spans="1:7" ht="15">
      <c r="A333" s="8">
        <v>195182</v>
      </c>
      <c r="B333" s="23">
        <v>600</v>
      </c>
      <c r="C333" s="5" t="s">
        <v>117</v>
      </c>
      <c r="D333">
        <v>19.370671094090973</v>
      </c>
      <c r="E333" s="8">
        <v>-99</v>
      </c>
      <c r="F333" s="8" t="s">
        <v>237</v>
      </c>
      <c r="G333" s="8" t="s">
        <v>32</v>
      </c>
    </row>
    <row r="334" spans="1:7" ht="15">
      <c r="A334" s="8">
        <v>195183</v>
      </c>
      <c r="B334" s="23">
        <v>604</v>
      </c>
      <c r="C334" s="5" t="s">
        <v>117</v>
      </c>
      <c r="D334">
        <v>8.3817101793718329</v>
      </c>
      <c r="E334" s="8">
        <v>-99</v>
      </c>
      <c r="F334" s="8" t="s">
        <v>237</v>
      </c>
      <c r="G334" s="8" t="s">
        <v>32</v>
      </c>
    </row>
    <row r="335" spans="1:7" ht="15">
      <c r="A335" s="8">
        <v>195184</v>
      </c>
      <c r="B335" s="23">
        <v>603</v>
      </c>
      <c r="C335" s="5" t="s">
        <v>117</v>
      </c>
      <c r="D335">
        <v>6.3166907080996317</v>
      </c>
      <c r="E335" s="8">
        <v>-99</v>
      </c>
      <c r="F335" s="8" t="s">
        <v>237</v>
      </c>
      <c r="G335" s="8" t="s">
        <v>32</v>
      </c>
    </row>
    <row r="336" spans="1:7" ht="15">
      <c r="A336" s="8">
        <v>195185</v>
      </c>
      <c r="B336" s="23">
        <v>1924</v>
      </c>
      <c r="C336" s="5" t="s">
        <v>117</v>
      </c>
      <c r="D336">
        <v>25.727990982232424</v>
      </c>
      <c r="E336" s="8">
        <v>-99</v>
      </c>
      <c r="F336" s="8" t="s">
        <v>237</v>
      </c>
      <c r="G336" s="8" t="s">
        <v>32</v>
      </c>
    </row>
    <row r="337" spans="1:7" ht="15">
      <c r="A337" s="8">
        <v>195186</v>
      </c>
      <c r="B337" s="23">
        <v>302</v>
      </c>
      <c r="C337" s="5" t="s">
        <v>117</v>
      </c>
      <c r="D337">
        <v>0.5421839741583937</v>
      </c>
      <c r="E337" s="8">
        <v>-99</v>
      </c>
      <c r="F337" s="8" t="s">
        <v>237</v>
      </c>
      <c r="G337" s="8" t="s">
        <v>32</v>
      </c>
    </row>
    <row r="338" spans="1:7" ht="15">
      <c r="A338" s="8">
        <v>195187</v>
      </c>
      <c r="B338" s="23">
        <v>717</v>
      </c>
      <c r="C338" s="5" t="s">
        <v>117</v>
      </c>
      <c r="D338">
        <v>2.8620024556874868</v>
      </c>
      <c r="E338" s="8">
        <v>-99</v>
      </c>
      <c r="F338" s="8" t="s">
        <v>237</v>
      </c>
      <c r="G338" s="8" t="s">
        <v>32</v>
      </c>
    </row>
    <row r="339" spans="1:7" ht="15">
      <c r="A339" s="8">
        <v>195188</v>
      </c>
      <c r="B339" s="23">
        <v>449</v>
      </c>
      <c r="C339" s="5" t="s">
        <v>117</v>
      </c>
      <c r="D339">
        <v>0.34086364272364755</v>
      </c>
      <c r="E339" s="8">
        <v>-99</v>
      </c>
      <c r="F339" s="8" t="s">
        <v>237</v>
      </c>
      <c r="G339" s="8" t="s">
        <v>32</v>
      </c>
    </row>
    <row r="340" spans="1:7" ht="15">
      <c r="A340" s="8">
        <v>195189</v>
      </c>
      <c r="B340" s="23">
        <v>507</v>
      </c>
      <c r="C340" s="5" t="s">
        <v>117</v>
      </c>
      <c r="D340">
        <v>4.2504910357905237</v>
      </c>
      <c r="E340" s="8">
        <v>-99</v>
      </c>
      <c r="F340" s="8" t="s">
        <v>237</v>
      </c>
      <c r="G340" s="8" t="s">
        <v>32</v>
      </c>
    </row>
    <row r="341" spans="1:7" ht="15">
      <c r="A341" s="8">
        <v>195190</v>
      </c>
      <c r="B341">
        <v>601</v>
      </c>
      <c r="C341" s="5" t="s">
        <v>117</v>
      </c>
      <c r="D341">
        <v>3.491258144974871</v>
      </c>
      <c r="E341" s="8">
        <v>-99</v>
      </c>
      <c r="F341" s="8" t="s">
        <v>237</v>
      </c>
      <c r="G341" s="8" t="s">
        <v>32</v>
      </c>
    </row>
    <row r="342" spans="1:7" ht="15">
      <c r="A342" s="8">
        <v>195191</v>
      </c>
      <c r="B342" s="23">
        <v>118</v>
      </c>
      <c r="C342" s="5" t="s">
        <v>117</v>
      </c>
      <c r="D342">
        <v>0.74413028001021775</v>
      </c>
      <c r="E342" s="8">
        <v>-99</v>
      </c>
      <c r="F342" s="8" t="s">
        <v>237</v>
      </c>
      <c r="G342" s="8" t="s">
        <v>32</v>
      </c>
    </row>
    <row r="343" spans="1:7" ht="15">
      <c r="A343" s="8">
        <v>195192</v>
      </c>
      <c r="B343" s="13">
        <v>529</v>
      </c>
      <c r="C343" s="5" t="s">
        <v>121</v>
      </c>
      <c r="D343">
        <v>0.96567805889579417</v>
      </c>
      <c r="E343" s="8">
        <v>-99</v>
      </c>
      <c r="F343" s="8" t="s">
        <v>237</v>
      </c>
      <c r="G343" s="8" t="s">
        <v>32</v>
      </c>
    </row>
    <row r="344" spans="1:7" ht="15">
      <c r="A344" s="8">
        <v>195193</v>
      </c>
      <c r="B344" s="13">
        <v>438</v>
      </c>
      <c r="C344" s="5" t="s">
        <v>121</v>
      </c>
      <c r="D344">
        <v>0.83836129117798741</v>
      </c>
      <c r="E344" s="8">
        <v>-99</v>
      </c>
      <c r="F344" s="8" t="s">
        <v>237</v>
      </c>
      <c r="G344" s="8" t="s">
        <v>32</v>
      </c>
    </row>
    <row r="345" spans="1:7" ht="15">
      <c r="A345" s="8">
        <v>195194</v>
      </c>
      <c r="B345" s="13">
        <v>671</v>
      </c>
      <c r="C345" s="5" t="s">
        <v>121</v>
      </c>
      <c r="D345">
        <v>1.2415563780375991</v>
      </c>
      <c r="E345" s="8">
        <v>-99</v>
      </c>
      <c r="F345" s="8" t="s">
        <v>237</v>
      </c>
      <c r="G345" s="8" t="s">
        <v>32</v>
      </c>
    </row>
    <row r="346" spans="1:7" ht="15">
      <c r="A346" s="8">
        <v>195195</v>
      </c>
      <c r="B346" s="13">
        <v>491</v>
      </c>
      <c r="C346" s="5" t="s">
        <v>121</v>
      </c>
      <c r="D346">
        <v>0.54889244192769526</v>
      </c>
      <c r="E346" s="8">
        <v>-99</v>
      </c>
      <c r="F346" s="8" t="s">
        <v>237</v>
      </c>
      <c r="G346" s="8" t="s">
        <v>32</v>
      </c>
    </row>
    <row r="347" spans="1:7" ht="15">
      <c r="A347" s="8">
        <v>195196</v>
      </c>
      <c r="B347" s="13">
        <v>592</v>
      </c>
      <c r="C347" s="5" t="s">
        <v>121</v>
      </c>
      <c r="D347">
        <v>1.3615218439687513</v>
      </c>
      <c r="E347" s="8">
        <v>-99</v>
      </c>
      <c r="F347" s="8" t="s">
        <v>237</v>
      </c>
      <c r="G347" s="8" t="s">
        <v>32</v>
      </c>
    </row>
    <row r="348" spans="1:7" ht="15">
      <c r="A348" s="8">
        <v>195197</v>
      </c>
      <c r="B348" s="13">
        <v>508</v>
      </c>
      <c r="C348" s="5" t="s">
        <v>121</v>
      </c>
      <c r="D348">
        <v>0.99577853679200623</v>
      </c>
      <c r="E348" s="8">
        <v>-99</v>
      </c>
      <c r="F348" s="8" t="s">
        <v>237</v>
      </c>
      <c r="G348" s="8" t="s">
        <v>32</v>
      </c>
    </row>
    <row r="349" spans="1:7" ht="15">
      <c r="A349" s="8">
        <v>195198</v>
      </c>
      <c r="B349" s="13">
        <v>605</v>
      </c>
      <c r="C349" s="5" t="s">
        <v>121</v>
      </c>
      <c r="D349">
        <v>1.5460601913462875</v>
      </c>
      <c r="E349" s="8">
        <v>-99</v>
      </c>
      <c r="F349" s="8" t="s">
        <v>237</v>
      </c>
      <c r="G349" s="8" t="s">
        <v>32</v>
      </c>
    </row>
    <row r="350" spans="1:7" ht="15">
      <c r="A350" s="8">
        <v>195199</v>
      </c>
      <c r="B350" s="13">
        <v>2127</v>
      </c>
      <c r="C350" s="5" t="s">
        <v>121</v>
      </c>
      <c r="D350">
        <v>3.5981181821407802</v>
      </c>
      <c r="E350" s="8">
        <v>-99</v>
      </c>
      <c r="F350" s="8" t="s">
        <v>237</v>
      </c>
      <c r="G350" s="8" t="s">
        <v>32</v>
      </c>
    </row>
    <row r="351" spans="1:7" ht="15">
      <c r="A351" s="8">
        <v>195200</v>
      </c>
      <c r="B351" s="13">
        <v>600</v>
      </c>
      <c r="C351" s="5" t="s">
        <v>121</v>
      </c>
      <c r="D351">
        <v>12.002340043001194</v>
      </c>
      <c r="E351" s="8">
        <v>-99</v>
      </c>
      <c r="F351" s="8" t="s">
        <v>237</v>
      </c>
      <c r="G351" s="8" t="s">
        <v>32</v>
      </c>
    </row>
    <row r="352" spans="1:7" ht="15">
      <c r="A352" s="8">
        <v>195201</v>
      </c>
      <c r="B352" s="13">
        <v>604</v>
      </c>
      <c r="C352" s="5" t="s">
        <v>121</v>
      </c>
      <c r="D352">
        <v>8.4506815988638273</v>
      </c>
      <c r="E352" s="8">
        <v>-99</v>
      </c>
      <c r="F352" s="8" t="s">
        <v>237</v>
      </c>
      <c r="G352" s="8" t="s">
        <v>32</v>
      </c>
    </row>
    <row r="353" spans="1:7" ht="15">
      <c r="A353" s="8">
        <v>195202</v>
      </c>
      <c r="B353" s="13">
        <v>603</v>
      </c>
      <c r="C353" s="5" t="s">
        <v>121</v>
      </c>
      <c r="D353">
        <v>6.1736992676471329</v>
      </c>
      <c r="E353" s="8">
        <v>-99</v>
      </c>
      <c r="F353" s="8" t="s">
        <v>237</v>
      </c>
      <c r="G353" s="8" t="s">
        <v>32</v>
      </c>
    </row>
    <row r="354" spans="1:7" ht="15">
      <c r="A354" s="8">
        <v>195203</v>
      </c>
      <c r="B354" s="13">
        <v>1924</v>
      </c>
      <c r="C354" s="5" t="s">
        <v>121</v>
      </c>
      <c r="D354">
        <v>51.944967124359643</v>
      </c>
      <c r="E354" s="8">
        <v>-99</v>
      </c>
      <c r="F354" s="8" t="s">
        <v>237</v>
      </c>
      <c r="G354" s="8" t="s">
        <v>32</v>
      </c>
    </row>
    <row r="355" spans="1:7" ht="15">
      <c r="A355" s="8">
        <v>195204</v>
      </c>
      <c r="B355" s="13">
        <v>302</v>
      </c>
      <c r="C355" s="5" t="s">
        <v>121</v>
      </c>
      <c r="D355">
        <v>0.74848036131435269</v>
      </c>
      <c r="E355" s="8">
        <v>-99</v>
      </c>
      <c r="F355" s="8" t="s">
        <v>237</v>
      </c>
      <c r="G355" s="8" t="s">
        <v>32</v>
      </c>
    </row>
    <row r="356" spans="1:7" ht="15">
      <c r="A356" s="8">
        <v>195205</v>
      </c>
      <c r="B356" s="13">
        <v>717</v>
      </c>
      <c r="C356" s="5" t="s">
        <v>121</v>
      </c>
      <c r="D356">
        <v>2.8235951167781588</v>
      </c>
      <c r="E356" s="8">
        <v>-99</v>
      </c>
      <c r="F356" s="8" t="s">
        <v>237</v>
      </c>
      <c r="G356" s="8" t="s">
        <v>32</v>
      </c>
    </row>
    <row r="357" spans="1:7" ht="15">
      <c r="A357" s="8">
        <v>195206</v>
      </c>
      <c r="B357" s="13">
        <v>449</v>
      </c>
      <c r="C357" s="5" t="s">
        <v>121</v>
      </c>
      <c r="D357">
        <v>0.29902708114583454</v>
      </c>
      <c r="E357" s="8">
        <v>-99</v>
      </c>
      <c r="F357" s="8" t="s">
        <v>237</v>
      </c>
      <c r="G357" s="8" t="s">
        <v>32</v>
      </c>
    </row>
    <row r="358" spans="1:7" ht="15">
      <c r="A358" s="8">
        <v>195207</v>
      </c>
      <c r="B358" s="13">
        <v>507</v>
      </c>
      <c r="C358" s="5" t="s">
        <v>121</v>
      </c>
      <c r="D358">
        <v>3.3700213125761658</v>
      </c>
      <c r="E358" s="8">
        <v>-99</v>
      </c>
      <c r="F358" s="8" t="s">
        <v>237</v>
      </c>
      <c r="G358" s="8" t="s">
        <v>32</v>
      </c>
    </row>
    <row r="359" spans="1:7" ht="15">
      <c r="A359" s="8">
        <v>195208</v>
      </c>
      <c r="B359" s="13">
        <v>601</v>
      </c>
      <c r="C359" s="5" t="s">
        <v>121</v>
      </c>
      <c r="D359">
        <v>2.3479075303922197</v>
      </c>
      <c r="E359" s="8">
        <v>-99</v>
      </c>
      <c r="F359" s="8" t="s">
        <v>237</v>
      </c>
      <c r="G359" s="8" t="s">
        <v>32</v>
      </c>
    </row>
    <row r="360" spans="1:7" ht="15">
      <c r="A360" s="8">
        <v>195209</v>
      </c>
      <c r="B360" s="13">
        <v>118</v>
      </c>
      <c r="C360" s="5" t="s">
        <v>121</v>
      </c>
      <c r="D360">
        <v>0.74331363963459263</v>
      </c>
      <c r="E360" s="8">
        <v>-99</v>
      </c>
      <c r="F360" s="8" t="s">
        <v>237</v>
      </c>
      <c r="G360" s="8" t="s">
        <v>32</v>
      </c>
    </row>
    <row r="361" spans="1:7" ht="15">
      <c r="A361" s="8">
        <v>195210</v>
      </c>
      <c r="B361" s="13">
        <v>529</v>
      </c>
      <c r="C361" s="5" t="s">
        <v>125</v>
      </c>
      <c r="D361">
        <v>1.0357526673489021</v>
      </c>
      <c r="E361" s="8">
        <v>-99</v>
      </c>
      <c r="F361" s="8" t="s">
        <v>237</v>
      </c>
      <c r="G361" s="8" t="s">
        <v>32</v>
      </c>
    </row>
    <row r="362" spans="1:7" ht="15">
      <c r="A362" s="8">
        <v>195211</v>
      </c>
      <c r="B362" s="13">
        <v>438</v>
      </c>
      <c r="C362" s="5" t="s">
        <v>125</v>
      </c>
      <c r="D362">
        <v>0.66503433105769438</v>
      </c>
      <c r="E362" s="8">
        <v>-99</v>
      </c>
      <c r="F362" s="8" t="s">
        <v>237</v>
      </c>
      <c r="G362" s="8" t="s">
        <v>32</v>
      </c>
    </row>
    <row r="363" spans="1:7" ht="15">
      <c r="A363" s="8">
        <v>195212</v>
      </c>
      <c r="B363" s="13">
        <v>671</v>
      </c>
      <c r="C363" s="5" t="s">
        <v>125</v>
      </c>
      <c r="D363">
        <v>1.2455526991529782</v>
      </c>
      <c r="E363" s="8">
        <v>-99</v>
      </c>
      <c r="F363" s="8" t="s">
        <v>237</v>
      </c>
      <c r="G363" s="8" t="s">
        <v>32</v>
      </c>
    </row>
    <row r="364" spans="1:7" ht="15">
      <c r="A364" s="8">
        <v>195213</v>
      </c>
      <c r="B364" s="13">
        <v>491</v>
      </c>
      <c r="C364" s="5" t="s">
        <v>125</v>
      </c>
      <c r="D364">
        <v>0.78429985651612033</v>
      </c>
      <c r="E364" s="8">
        <v>-99</v>
      </c>
      <c r="F364" s="8" t="s">
        <v>237</v>
      </c>
      <c r="G364" s="8" t="s">
        <v>32</v>
      </c>
    </row>
    <row r="365" spans="1:7" ht="15">
      <c r="A365" s="8">
        <v>195214</v>
      </c>
      <c r="B365" s="13">
        <v>592</v>
      </c>
      <c r="C365" s="5" t="s">
        <v>125</v>
      </c>
      <c r="D365">
        <v>1.5868599887023886</v>
      </c>
      <c r="E365" s="8">
        <v>-99</v>
      </c>
      <c r="F365" s="8" t="s">
        <v>237</v>
      </c>
      <c r="G365" s="8" t="s">
        <v>32</v>
      </c>
    </row>
    <row r="366" spans="1:7" ht="15">
      <c r="A366" s="8">
        <v>195215</v>
      </c>
      <c r="B366" s="13">
        <v>508</v>
      </c>
      <c r="C366" s="5" t="s">
        <v>125</v>
      </c>
      <c r="D366">
        <v>1.771265090249684</v>
      </c>
      <c r="E366" s="8">
        <v>-99</v>
      </c>
      <c r="F366" s="8" t="s">
        <v>237</v>
      </c>
      <c r="G366" s="8" t="s">
        <v>32</v>
      </c>
    </row>
    <row r="367" spans="1:7" ht="15">
      <c r="A367" s="8">
        <v>195216</v>
      </c>
      <c r="B367" s="13">
        <v>605</v>
      </c>
      <c r="C367" s="5" t="s">
        <v>125</v>
      </c>
      <c r="D367">
        <v>1.8548992354924736</v>
      </c>
      <c r="E367" s="8">
        <v>-99</v>
      </c>
      <c r="F367" s="8" t="s">
        <v>237</v>
      </c>
      <c r="G367" s="8" t="s">
        <v>32</v>
      </c>
    </row>
    <row r="368" spans="1:7" ht="15">
      <c r="A368" s="8">
        <v>195217</v>
      </c>
      <c r="B368" s="13">
        <v>2127</v>
      </c>
      <c r="C368" s="5" t="s">
        <v>125</v>
      </c>
      <c r="D368">
        <v>2.9741923349513542</v>
      </c>
      <c r="E368" s="8">
        <v>-99</v>
      </c>
      <c r="F368" s="8" t="s">
        <v>237</v>
      </c>
      <c r="G368" s="8" t="s">
        <v>32</v>
      </c>
    </row>
    <row r="369" spans="1:7" ht="15">
      <c r="A369" s="8">
        <v>195218</v>
      </c>
      <c r="B369" s="13">
        <v>600</v>
      </c>
      <c r="C369" s="5" t="s">
        <v>125</v>
      </c>
      <c r="D369">
        <v>19.238066810268052</v>
      </c>
      <c r="E369" s="8">
        <v>-99</v>
      </c>
      <c r="F369" s="8" t="s">
        <v>237</v>
      </c>
      <c r="G369" s="8" t="s">
        <v>32</v>
      </c>
    </row>
    <row r="370" spans="1:7" ht="15">
      <c r="A370" s="8">
        <v>195219</v>
      </c>
      <c r="B370" s="13">
        <v>604</v>
      </c>
      <c r="C370" s="5" t="s">
        <v>125</v>
      </c>
      <c r="D370">
        <v>14.243563166451057</v>
      </c>
      <c r="E370" s="8">
        <v>-99</v>
      </c>
      <c r="F370" s="8" t="s">
        <v>237</v>
      </c>
      <c r="G370" s="8" t="s">
        <v>32</v>
      </c>
    </row>
    <row r="371" spans="1:7" ht="15">
      <c r="A371" s="8">
        <v>195220</v>
      </c>
      <c r="B371" s="13">
        <v>603</v>
      </c>
      <c r="C371" s="5" t="s">
        <v>125</v>
      </c>
      <c r="D371">
        <v>11.086842523157978</v>
      </c>
      <c r="E371" s="8">
        <v>-99</v>
      </c>
      <c r="F371" s="8" t="s">
        <v>237</v>
      </c>
      <c r="G371" s="8" t="s">
        <v>32</v>
      </c>
    </row>
    <row r="372" spans="1:7" ht="15">
      <c r="A372" s="8">
        <v>195221</v>
      </c>
      <c r="B372" s="13">
        <v>1924</v>
      </c>
      <c r="C372" s="5" t="s">
        <v>125</v>
      </c>
      <c r="D372">
        <v>28.768639572270899</v>
      </c>
      <c r="E372" s="8">
        <v>-99</v>
      </c>
      <c r="F372" s="8" t="s">
        <v>237</v>
      </c>
      <c r="G372" s="8" t="s">
        <v>32</v>
      </c>
    </row>
    <row r="373" spans="1:7" ht="15">
      <c r="A373" s="8">
        <v>195222</v>
      </c>
      <c r="B373" s="13">
        <v>302</v>
      </c>
      <c r="C373" s="5" t="s">
        <v>125</v>
      </c>
      <c r="D373">
        <v>0.68551496121053024</v>
      </c>
      <c r="E373" s="8">
        <v>-99</v>
      </c>
      <c r="F373" s="8" t="s">
        <v>237</v>
      </c>
      <c r="G373" s="8" t="s">
        <v>32</v>
      </c>
    </row>
    <row r="374" spans="1:7" ht="15">
      <c r="A374" s="8">
        <v>195223</v>
      </c>
      <c r="B374" s="13">
        <v>717</v>
      </c>
      <c r="C374" s="5" t="s">
        <v>125</v>
      </c>
      <c r="D374">
        <v>3.6076072742028789</v>
      </c>
      <c r="E374" s="8">
        <v>-99</v>
      </c>
      <c r="F374" s="8" t="s">
        <v>237</v>
      </c>
      <c r="G374" s="8" t="s">
        <v>32</v>
      </c>
    </row>
    <row r="375" spans="1:7" ht="15">
      <c r="A375" s="8">
        <v>195224</v>
      </c>
      <c r="B375" s="13">
        <v>449</v>
      </c>
      <c r="C375" s="5" t="s">
        <v>125</v>
      </c>
      <c r="D375">
        <v>0.41410765385845205</v>
      </c>
      <c r="E375" s="8">
        <v>-99</v>
      </c>
      <c r="F375" s="8" t="s">
        <v>237</v>
      </c>
      <c r="G375" s="8" t="s">
        <v>32</v>
      </c>
    </row>
    <row r="376" spans="1:7" ht="15">
      <c r="A376" s="8">
        <v>195225</v>
      </c>
      <c r="B376" s="13">
        <v>507</v>
      </c>
      <c r="C376" s="5" t="s">
        <v>125</v>
      </c>
      <c r="D376">
        <v>5.7602147838143836</v>
      </c>
      <c r="E376" s="8">
        <v>-99</v>
      </c>
      <c r="F376" s="8" t="s">
        <v>237</v>
      </c>
      <c r="G376" s="8" t="s">
        <v>32</v>
      </c>
    </row>
    <row r="377" spans="1:7" ht="15">
      <c r="A377" s="8">
        <v>195226</v>
      </c>
      <c r="B377" s="13">
        <v>601</v>
      </c>
      <c r="C377" s="5" t="s">
        <v>125</v>
      </c>
      <c r="D377">
        <v>2.7916883432661095</v>
      </c>
      <c r="E377" s="8">
        <v>-99</v>
      </c>
      <c r="F377" s="8" t="s">
        <v>237</v>
      </c>
      <c r="G377" s="8" t="s">
        <v>32</v>
      </c>
    </row>
    <row r="378" spans="1:7" ht="15">
      <c r="A378" s="8">
        <v>195227</v>
      </c>
      <c r="B378" s="13">
        <v>118</v>
      </c>
      <c r="C378" s="5" t="s">
        <v>125</v>
      </c>
      <c r="D378">
        <v>1.485898708028061</v>
      </c>
      <c r="E378" s="8">
        <v>-99</v>
      </c>
      <c r="F378" s="8" t="s">
        <v>237</v>
      </c>
      <c r="G378" s="8" t="s">
        <v>32</v>
      </c>
    </row>
    <row r="379" spans="1:7" ht="15">
      <c r="A379" s="8">
        <v>195228</v>
      </c>
      <c r="B379" s="13">
        <v>529</v>
      </c>
      <c r="C379" s="5" t="s">
        <v>129</v>
      </c>
      <c r="D379">
        <v>0.38482463633212943</v>
      </c>
      <c r="E379" s="8">
        <v>-99</v>
      </c>
      <c r="F379" s="8" t="s">
        <v>237</v>
      </c>
      <c r="G379" s="8" t="s">
        <v>32</v>
      </c>
    </row>
    <row r="380" spans="1:7" ht="15">
      <c r="A380" s="8">
        <v>195229</v>
      </c>
      <c r="B380" s="13">
        <v>438</v>
      </c>
      <c r="C380" s="5" t="s">
        <v>129</v>
      </c>
      <c r="D380">
        <v>0.33895129565876714</v>
      </c>
      <c r="E380" s="8">
        <v>-99</v>
      </c>
      <c r="F380" s="8" t="s">
        <v>237</v>
      </c>
      <c r="G380" s="8" t="s">
        <v>32</v>
      </c>
    </row>
    <row r="381" spans="1:7" ht="15">
      <c r="A381" s="8">
        <v>195230</v>
      </c>
      <c r="B381" s="13">
        <v>671</v>
      </c>
      <c r="C381" s="5" t="s">
        <v>129</v>
      </c>
      <c r="D381">
        <v>0.62541918720945433</v>
      </c>
      <c r="E381" s="8">
        <v>-99</v>
      </c>
      <c r="F381" s="8" t="s">
        <v>237</v>
      </c>
      <c r="G381" s="8" t="s">
        <v>32</v>
      </c>
    </row>
    <row r="382" spans="1:7" ht="15">
      <c r="A382" s="8">
        <v>195231</v>
      </c>
      <c r="B382" s="13">
        <v>491</v>
      </c>
      <c r="C382" s="5" t="s">
        <v>129</v>
      </c>
      <c r="D382">
        <v>0.40170446108836061</v>
      </c>
      <c r="E382" s="8">
        <v>-99</v>
      </c>
      <c r="F382" s="8" t="s">
        <v>237</v>
      </c>
      <c r="G382" s="8" t="s">
        <v>32</v>
      </c>
    </row>
    <row r="383" spans="1:7" ht="15">
      <c r="A383" s="8">
        <v>195232</v>
      </c>
      <c r="B383" s="13">
        <v>592</v>
      </c>
      <c r="C383" s="5" t="s">
        <v>129</v>
      </c>
      <c r="D383">
        <v>0.76492550272407489</v>
      </c>
      <c r="E383" s="8">
        <v>-99</v>
      </c>
      <c r="F383" s="8" t="s">
        <v>237</v>
      </c>
      <c r="G383" s="8" t="s">
        <v>32</v>
      </c>
    </row>
    <row r="384" spans="1:7" ht="15">
      <c r="A384" s="8">
        <v>195233</v>
      </c>
      <c r="B384" s="13">
        <v>508</v>
      </c>
      <c r="C384" s="5" t="s">
        <v>129</v>
      </c>
      <c r="D384">
        <v>0.99170551639682847</v>
      </c>
      <c r="E384" s="8">
        <v>-99</v>
      </c>
      <c r="F384" s="8" t="s">
        <v>237</v>
      </c>
      <c r="G384" s="8" t="s">
        <v>32</v>
      </c>
    </row>
    <row r="385" spans="1:7" ht="15">
      <c r="A385" s="8">
        <v>195234</v>
      </c>
      <c r="B385" s="13">
        <v>605</v>
      </c>
      <c r="C385" s="5" t="s">
        <v>129</v>
      </c>
      <c r="D385">
        <v>1.3577728115453376</v>
      </c>
      <c r="E385" s="8">
        <v>-99</v>
      </c>
      <c r="F385" s="8" t="s">
        <v>237</v>
      </c>
      <c r="G385" s="8" t="s">
        <v>32</v>
      </c>
    </row>
    <row r="386" spans="1:7" ht="15">
      <c r="A386" s="8">
        <v>195235</v>
      </c>
      <c r="B386" s="13">
        <v>2127</v>
      </c>
      <c r="C386" s="5" t="s">
        <v>129</v>
      </c>
      <c r="D386">
        <v>14.923497126057208</v>
      </c>
      <c r="E386" s="8">
        <v>-99</v>
      </c>
      <c r="F386" s="8" t="s">
        <v>237</v>
      </c>
      <c r="G386" s="8" t="s">
        <v>32</v>
      </c>
    </row>
    <row r="387" spans="1:7" ht="15">
      <c r="A387" s="8">
        <v>195236</v>
      </c>
      <c r="B387" s="13">
        <v>600</v>
      </c>
      <c r="C387" s="5" t="s">
        <v>129</v>
      </c>
      <c r="D387">
        <v>29.822615270531156</v>
      </c>
      <c r="E387" s="8">
        <v>-99</v>
      </c>
      <c r="F387" s="8" t="s">
        <v>237</v>
      </c>
      <c r="G387" s="8" t="s">
        <v>32</v>
      </c>
    </row>
    <row r="388" spans="1:7" ht="15">
      <c r="A388" s="8">
        <v>195237</v>
      </c>
      <c r="B388" s="13">
        <v>604</v>
      </c>
      <c r="C388" s="5" t="s">
        <v>129</v>
      </c>
      <c r="D388">
        <v>14.794393921267144</v>
      </c>
      <c r="E388" s="8">
        <v>-99</v>
      </c>
      <c r="F388" s="8" t="s">
        <v>237</v>
      </c>
      <c r="G388" s="8" t="s">
        <v>32</v>
      </c>
    </row>
    <row r="389" spans="1:7" ht="15">
      <c r="A389" s="8">
        <v>195238</v>
      </c>
      <c r="B389" s="13">
        <v>603</v>
      </c>
      <c r="C389" s="5" t="s">
        <v>129</v>
      </c>
      <c r="D389">
        <v>8.0311638097521367</v>
      </c>
      <c r="E389" s="8">
        <v>-99</v>
      </c>
      <c r="F389" s="8" t="s">
        <v>237</v>
      </c>
      <c r="G389" s="8" t="s">
        <v>32</v>
      </c>
    </row>
    <row r="390" spans="1:7" ht="15">
      <c r="A390" s="8">
        <v>195239</v>
      </c>
      <c r="B390" s="13">
        <v>1924</v>
      </c>
      <c r="C390" s="5" t="s">
        <v>129</v>
      </c>
      <c r="D390">
        <v>8.402744188849665</v>
      </c>
      <c r="E390" s="8">
        <v>-99</v>
      </c>
      <c r="F390" s="8" t="s">
        <v>237</v>
      </c>
      <c r="G390" s="8" t="s">
        <v>32</v>
      </c>
    </row>
    <row r="391" spans="1:7" ht="15">
      <c r="A391" s="8">
        <v>195240</v>
      </c>
      <c r="B391" s="13">
        <v>302</v>
      </c>
      <c r="C391" s="5" t="s">
        <v>129</v>
      </c>
      <c r="D391">
        <v>1.9576495401949119</v>
      </c>
      <c r="E391" s="8">
        <v>-99</v>
      </c>
      <c r="F391" s="8" t="s">
        <v>237</v>
      </c>
      <c r="G391" s="8" t="s">
        <v>32</v>
      </c>
    </row>
    <row r="392" spans="1:7" ht="15">
      <c r="A392" s="8">
        <v>195241</v>
      </c>
      <c r="B392" s="13">
        <v>717</v>
      </c>
      <c r="C392" s="5" t="s">
        <v>129</v>
      </c>
      <c r="D392">
        <v>5.782624054191885</v>
      </c>
      <c r="E392" s="8">
        <v>-99</v>
      </c>
      <c r="F392" s="8" t="s">
        <v>237</v>
      </c>
      <c r="G392" s="8" t="s">
        <v>32</v>
      </c>
    </row>
    <row r="393" spans="1:7" ht="15">
      <c r="A393" s="8">
        <v>195242</v>
      </c>
      <c r="B393" s="13">
        <v>449</v>
      </c>
      <c r="C393" s="5" t="s">
        <v>129</v>
      </c>
      <c r="D393">
        <v>0.33106864966714772</v>
      </c>
      <c r="E393" s="8">
        <v>-99</v>
      </c>
      <c r="F393" s="8" t="s">
        <v>237</v>
      </c>
      <c r="G393" s="8" t="s">
        <v>32</v>
      </c>
    </row>
    <row r="394" spans="1:7" ht="15">
      <c r="A394" s="8">
        <v>195243</v>
      </c>
      <c r="B394" s="13">
        <v>507</v>
      </c>
      <c r="C394" s="5" t="s">
        <v>129</v>
      </c>
      <c r="D394">
        <v>4.0424589707453054</v>
      </c>
      <c r="E394" s="8">
        <v>-99</v>
      </c>
      <c r="F394" s="8" t="s">
        <v>237</v>
      </c>
      <c r="G394" s="8" t="s">
        <v>32</v>
      </c>
    </row>
    <row r="395" spans="1:7" ht="15">
      <c r="A395" s="8">
        <v>195244</v>
      </c>
      <c r="B395" s="13">
        <v>601</v>
      </c>
      <c r="C395" s="5" t="s">
        <v>129</v>
      </c>
      <c r="D395">
        <v>6.2614882933794664</v>
      </c>
      <c r="E395" s="8">
        <v>-99</v>
      </c>
      <c r="F395" s="8" t="s">
        <v>237</v>
      </c>
      <c r="G395" s="8" t="s">
        <v>32</v>
      </c>
    </row>
    <row r="396" spans="1:7" ht="15">
      <c r="A396" s="8">
        <v>195245</v>
      </c>
      <c r="B396" s="13">
        <v>118</v>
      </c>
      <c r="C396" s="5" t="s">
        <v>129</v>
      </c>
      <c r="D396">
        <v>0.78499276440902943</v>
      </c>
      <c r="E396" s="8">
        <v>-99</v>
      </c>
      <c r="F396" s="8" t="s">
        <v>237</v>
      </c>
      <c r="G396" s="8" t="s">
        <v>32</v>
      </c>
    </row>
    <row r="397" spans="1:7" ht="15">
      <c r="A397" s="8">
        <v>195246</v>
      </c>
      <c r="B397">
        <v>529</v>
      </c>
      <c r="C397" s="5" t="s">
        <v>133</v>
      </c>
      <c r="D397">
        <v>1.1869121399216753</v>
      </c>
      <c r="E397" s="8">
        <v>-99</v>
      </c>
      <c r="F397" s="8" t="s">
        <v>237</v>
      </c>
      <c r="G397" s="8" t="s">
        <v>32</v>
      </c>
    </row>
    <row r="398" spans="1:7" ht="15">
      <c r="A398" s="8">
        <v>195247</v>
      </c>
      <c r="B398">
        <v>438</v>
      </c>
      <c r="C398" s="5" t="s">
        <v>133</v>
      </c>
      <c r="D398">
        <v>0.80759235425681053</v>
      </c>
      <c r="E398" s="8">
        <v>-99</v>
      </c>
      <c r="F398" s="8" t="s">
        <v>237</v>
      </c>
      <c r="G398" s="8" t="s">
        <v>32</v>
      </c>
    </row>
    <row r="399" spans="1:7" ht="15">
      <c r="A399" s="8">
        <v>195248</v>
      </c>
      <c r="B399">
        <v>671</v>
      </c>
      <c r="C399" s="5" t="s">
        <v>133</v>
      </c>
      <c r="D399">
        <v>2.0003910858249494</v>
      </c>
      <c r="E399" s="8">
        <v>-99</v>
      </c>
      <c r="F399" s="8" t="s">
        <v>237</v>
      </c>
      <c r="G399" s="8" t="s">
        <v>32</v>
      </c>
    </row>
    <row r="400" spans="1:7" ht="15">
      <c r="A400" s="8">
        <v>195249</v>
      </c>
      <c r="B400">
        <v>491</v>
      </c>
      <c r="C400" s="5" t="s">
        <v>133</v>
      </c>
      <c r="D400">
        <v>1.2643476511604004</v>
      </c>
      <c r="E400" s="8">
        <v>-99</v>
      </c>
      <c r="F400" s="8" t="s">
        <v>237</v>
      </c>
      <c r="G400" s="8" t="s">
        <v>32</v>
      </c>
    </row>
    <row r="401" spans="1:7" ht="15">
      <c r="A401" s="8">
        <v>195250</v>
      </c>
      <c r="B401">
        <v>592</v>
      </c>
      <c r="C401" s="5" t="s">
        <v>133</v>
      </c>
      <c r="D401">
        <v>2.6139764330963096</v>
      </c>
      <c r="E401" s="8">
        <v>-99</v>
      </c>
      <c r="F401" s="8" t="s">
        <v>237</v>
      </c>
      <c r="G401" s="8" t="s">
        <v>32</v>
      </c>
    </row>
    <row r="402" spans="1:7" ht="15">
      <c r="A402" s="8">
        <v>195251</v>
      </c>
      <c r="B402">
        <v>508</v>
      </c>
      <c r="C402" s="5" t="s">
        <v>133</v>
      </c>
      <c r="D402">
        <v>2.6931126956824287</v>
      </c>
      <c r="E402" s="8">
        <v>-99</v>
      </c>
      <c r="F402" s="8" t="s">
        <v>237</v>
      </c>
      <c r="G402" s="8" t="s">
        <v>32</v>
      </c>
    </row>
    <row r="403" spans="1:7" ht="15">
      <c r="A403" s="8">
        <v>195252</v>
      </c>
      <c r="B403">
        <v>605</v>
      </c>
      <c r="C403" s="5" t="s">
        <v>133</v>
      </c>
      <c r="D403">
        <v>2.8141236547891522</v>
      </c>
      <c r="E403" s="8">
        <v>-99</v>
      </c>
      <c r="F403" s="8" t="s">
        <v>237</v>
      </c>
      <c r="G403" s="8" t="s">
        <v>32</v>
      </c>
    </row>
    <row r="404" spans="1:7" ht="15">
      <c r="A404" s="8">
        <v>195253</v>
      </c>
      <c r="B404">
        <v>2127</v>
      </c>
      <c r="C404" s="5" t="s">
        <v>133</v>
      </c>
      <c r="D404">
        <v>4.2699440295398103</v>
      </c>
      <c r="E404" s="8">
        <v>-99</v>
      </c>
      <c r="F404" s="8" t="s">
        <v>237</v>
      </c>
      <c r="G404" s="8" t="s">
        <v>32</v>
      </c>
    </row>
    <row r="405" spans="1:7" ht="15">
      <c r="A405" s="8">
        <v>195254</v>
      </c>
      <c r="B405" s="23">
        <v>600</v>
      </c>
      <c r="C405" s="5" t="s">
        <v>133</v>
      </c>
      <c r="D405">
        <v>21.101205953572084</v>
      </c>
      <c r="E405" s="8">
        <v>-99</v>
      </c>
      <c r="F405" s="8" t="s">
        <v>237</v>
      </c>
      <c r="G405" s="8" t="s">
        <v>32</v>
      </c>
    </row>
    <row r="406" spans="1:7" ht="15">
      <c r="A406" s="8">
        <v>195255</v>
      </c>
      <c r="B406" s="23">
        <v>604</v>
      </c>
      <c r="C406" s="5" t="s">
        <v>133</v>
      </c>
      <c r="D406">
        <v>10.672830520400062</v>
      </c>
      <c r="E406" s="8">
        <v>-99</v>
      </c>
      <c r="F406" s="8" t="s">
        <v>237</v>
      </c>
      <c r="G406" s="8" t="s">
        <v>32</v>
      </c>
    </row>
    <row r="407" spans="1:7" ht="15">
      <c r="A407" s="8">
        <v>195256</v>
      </c>
      <c r="B407" s="23">
        <v>603</v>
      </c>
      <c r="C407" s="5" t="s">
        <v>133</v>
      </c>
      <c r="D407">
        <v>8.0218258621065104</v>
      </c>
      <c r="E407" s="8">
        <v>-99</v>
      </c>
      <c r="F407" s="8" t="s">
        <v>237</v>
      </c>
      <c r="G407" s="8" t="s">
        <v>32</v>
      </c>
    </row>
    <row r="408" spans="1:7" ht="15">
      <c r="A408" s="8">
        <v>195257</v>
      </c>
      <c r="B408" s="23">
        <v>1924</v>
      </c>
      <c r="C408" s="5" t="s">
        <v>133</v>
      </c>
      <c r="D408">
        <v>31.020367036734971</v>
      </c>
      <c r="E408" s="8">
        <v>-99</v>
      </c>
      <c r="F408" s="8" t="s">
        <v>237</v>
      </c>
      <c r="G408" s="8" t="s">
        <v>32</v>
      </c>
    </row>
    <row r="409" spans="1:7" ht="15">
      <c r="A409" s="8">
        <v>195258</v>
      </c>
      <c r="B409" s="23">
        <v>302</v>
      </c>
      <c r="C409" s="5" t="s">
        <v>133</v>
      </c>
      <c r="D409">
        <v>0.67865029902208873</v>
      </c>
      <c r="E409" s="8">
        <v>-99</v>
      </c>
      <c r="F409" s="8" t="s">
        <v>237</v>
      </c>
      <c r="G409" s="8" t="s">
        <v>32</v>
      </c>
    </row>
    <row r="410" spans="1:7" ht="15">
      <c r="A410" s="8">
        <v>195259</v>
      </c>
      <c r="B410" s="23">
        <v>717</v>
      </c>
      <c r="C410" s="5" t="s">
        <v>133</v>
      </c>
      <c r="D410">
        <v>2.6689581801597271</v>
      </c>
      <c r="E410" s="8">
        <v>-99</v>
      </c>
      <c r="F410" s="8" t="s">
        <v>237</v>
      </c>
      <c r="G410" s="8" t="s">
        <v>32</v>
      </c>
    </row>
    <row r="411" spans="1:7" ht="15">
      <c r="A411" s="8">
        <v>195260</v>
      </c>
      <c r="B411" s="23">
        <v>449</v>
      </c>
      <c r="C411" s="5" t="s">
        <v>133</v>
      </c>
      <c r="D411">
        <v>0.37602013891941727</v>
      </c>
      <c r="E411" s="8">
        <v>-99</v>
      </c>
      <c r="F411" s="8" t="s">
        <v>237</v>
      </c>
      <c r="G411" s="8" t="s">
        <v>32</v>
      </c>
    </row>
    <row r="412" spans="1:7" ht="15">
      <c r="A412" s="8">
        <v>195261</v>
      </c>
      <c r="B412" s="23">
        <v>507</v>
      </c>
      <c r="C412" s="5" t="s">
        <v>133</v>
      </c>
      <c r="D412">
        <v>3.5592009620662344</v>
      </c>
      <c r="E412" s="8">
        <v>-99</v>
      </c>
      <c r="F412" s="8" t="s">
        <v>237</v>
      </c>
      <c r="G412" s="8" t="s">
        <v>32</v>
      </c>
    </row>
    <row r="413" spans="1:7" ht="15">
      <c r="A413" s="8">
        <v>195262</v>
      </c>
      <c r="B413">
        <v>601</v>
      </c>
      <c r="C413" s="5" t="s">
        <v>133</v>
      </c>
      <c r="D413">
        <v>3.4913764144009143</v>
      </c>
      <c r="E413" s="8">
        <v>-99</v>
      </c>
      <c r="F413" s="8" t="s">
        <v>237</v>
      </c>
      <c r="G413" s="8" t="s">
        <v>32</v>
      </c>
    </row>
    <row r="414" spans="1:7" ht="15">
      <c r="A414" s="8">
        <v>195263</v>
      </c>
      <c r="B414" s="23">
        <v>118</v>
      </c>
      <c r="C414" s="5" t="s">
        <v>133</v>
      </c>
      <c r="D414">
        <v>0.75916458834642309</v>
      </c>
      <c r="E414" s="8">
        <v>-99</v>
      </c>
      <c r="F414" s="8" t="s">
        <v>237</v>
      </c>
      <c r="G414" s="8" t="s">
        <v>32</v>
      </c>
    </row>
    <row r="415" spans="1:7" ht="15">
      <c r="A415" s="8">
        <v>195264</v>
      </c>
      <c r="B415" s="13">
        <v>529</v>
      </c>
      <c r="C415" s="5" t="s">
        <v>137</v>
      </c>
      <c r="D415">
        <v>0.45539990289940419</v>
      </c>
      <c r="E415" s="8">
        <v>-99</v>
      </c>
      <c r="F415" s="8" t="s">
        <v>237</v>
      </c>
      <c r="G415" s="8" t="s">
        <v>32</v>
      </c>
    </row>
    <row r="416" spans="1:7" ht="15">
      <c r="A416" s="8">
        <v>195265</v>
      </c>
      <c r="B416" s="13">
        <v>438</v>
      </c>
      <c r="C416" s="5" t="s">
        <v>137</v>
      </c>
      <c r="D416">
        <v>0.32210650025192522</v>
      </c>
      <c r="E416" s="8">
        <v>-99</v>
      </c>
      <c r="F416" s="8" t="s">
        <v>237</v>
      </c>
      <c r="G416" s="8" t="s">
        <v>32</v>
      </c>
    </row>
    <row r="417" spans="1:7" ht="15">
      <c r="A417" s="8">
        <v>195266</v>
      </c>
      <c r="B417" s="13">
        <v>671</v>
      </c>
      <c r="C417" s="5" t="s">
        <v>137</v>
      </c>
      <c r="D417">
        <v>0.83665466305656577</v>
      </c>
      <c r="E417" s="8">
        <v>-99</v>
      </c>
      <c r="F417" s="8" t="s">
        <v>237</v>
      </c>
      <c r="G417" s="8" t="s">
        <v>32</v>
      </c>
    </row>
    <row r="418" spans="1:7" ht="15">
      <c r="A418" s="8">
        <v>195267</v>
      </c>
      <c r="B418" s="13">
        <v>491</v>
      </c>
      <c r="C418" s="5" t="s">
        <v>137</v>
      </c>
      <c r="D418">
        <v>0.74769752351639773</v>
      </c>
      <c r="E418" s="8">
        <v>-99</v>
      </c>
      <c r="F418" s="8" t="s">
        <v>237</v>
      </c>
      <c r="G418" s="8" t="s">
        <v>32</v>
      </c>
    </row>
    <row r="419" spans="1:7" ht="15">
      <c r="A419" s="8">
        <v>195268</v>
      </c>
      <c r="B419" s="13">
        <v>592</v>
      </c>
      <c r="C419" s="5" t="s">
        <v>137</v>
      </c>
      <c r="D419">
        <v>1.2934768516208295</v>
      </c>
      <c r="E419" s="8">
        <v>-99</v>
      </c>
      <c r="F419" s="8" t="s">
        <v>237</v>
      </c>
      <c r="G419" s="8" t="s">
        <v>32</v>
      </c>
    </row>
    <row r="420" spans="1:7" ht="15">
      <c r="A420" s="8">
        <v>195269</v>
      </c>
      <c r="B420" s="13">
        <v>508</v>
      </c>
      <c r="C420" s="5" t="s">
        <v>137</v>
      </c>
      <c r="D420">
        <v>1.908361178043511</v>
      </c>
      <c r="E420" s="8">
        <v>-99</v>
      </c>
      <c r="F420" s="8" t="s">
        <v>237</v>
      </c>
      <c r="G420" s="8" t="s">
        <v>32</v>
      </c>
    </row>
    <row r="421" spans="1:7" ht="15">
      <c r="A421" s="8">
        <v>195270</v>
      </c>
      <c r="B421" s="13">
        <v>605</v>
      </c>
      <c r="C421" s="5" t="s">
        <v>137</v>
      </c>
      <c r="D421">
        <v>1.7811889932832554</v>
      </c>
      <c r="E421" s="8">
        <v>-99</v>
      </c>
      <c r="F421" s="8" t="s">
        <v>237</v>
      </c>
      <c r="G421" s="8" t="s">
        <v>32</v>
      </c>
    </row>
    <row r="422" spans="1:7" ht="15">
      <c r="A422" s="8">
        <v>195271</v>
      </c>
      <c r="B422" s="13">
        <v>2127</v>
      </c>
      <c r="C422" s="5" t="s">
        <v>137</v>
      </c>
      <c r="D422">
        <v>3.738145005010765</v>
      </c>
      <c r="E422" s="8">
        <v>-99</v>
      </c>
      <c r="F422" s="8" t="s">
        <v>237</v>
      </c>
      <c r="G422" s="8" t="s">
        <v>32</v>
      </c>
    </row>
    <row r="423" spans="1:7" ht="15">
      <c r="A423" s="8">
        <v>195272</v>
      </c>
      <c r="B423" s="13">
        <v>600</v>
      </c>
      <c r="C423" s="5" t="s">
        <v>137</v>
      </c>
      <c r="D423">
        <v>19.735775635742691</v>
      </c>
      <c r="E423" s="8">
        <v>-99</v>
      </c>
      <c r="F423" s="8" t="s">
        <v>237</v>
      </c>
      <c r="G423" s="8" t="s">
        <v>32</v>
      </c>
    </row>
    <row r="424" spans="1:7" ht="15">
      <c r="A424" s="8">
        <v>195273</v>
      </c>
      <c r="B424" s="13">
        <v>604</v>
      </c>
      <c r="C424" s="5" t="s">
        <v>137</v>
      </c>
      <c r="D424">
        <v>14.047568359479829</v>
      </c>
      <c r="E424" s="8">
        <v>-99</v>
      </c>
      <c r="F424" s="8" t="s">
        <v>237</v>
      </c>
      <c r="G424" s="8" t="s">
        <v>32</v>
      </c>
    </row>
    <row r="425" spans="1:7" ht="15">
      <c r="A425" s="8">
        <v>195274</v>
      </c>
      <c r="B425" s="13">
        <v>603</v>
      </c>
      <c r="C425" s="5" t="s">
        <v>137</v>
      </c>
      <c r="D425">
        <v>13.901323977876814</v>
      </c>
      <c r="E425" s="8">
        <v>-99</v>
      </c>
      <c r="F425" s="8" t="s">
        <v>237</v>
      </c>
      <c r="G425" s="8" t="s">
        <v>32</v>
      </c>
    </row>
    <row r="426" spans="1:7" ht="15">
      <c r="A426" s="8">
        <v>195275</v>
      </c>
      <c r="B426" s="13">
        <v>1924</v>
      </c>
      <c r="C426" s="5" t="s">
        <v>137</v>
      </c>
      <c r="D426">
        <v>24.922835262074202</v>
      </c>
      <c r="E426" s="8">
        <v>-99</v>
      </c>
      <c r="F426" s="8" t="s">
        <v>237</v>
      </c>
      <c r="G426" s="8" t="s">
        <v>32</v>
      </c>
    </row>
    <row r="427" spans="1:7" ht="15">
      <c r="A427" s="8">
        <v>195276</v>
      </c>
      <c r="B427" s="13">
        <v>302</v>
      </c>
      <c r="C427" s="5" t="s">
        <v>137</v>
      </c>
      <c r="D427">
        <v>1.4129766050359782</v>
      </c>
      <c r="E427" s="8">
        <v>-99</v>
      </c>
      <c r="F427" s="8" t="s">
        <v>237</v>
      </c>
      <c r="G427" s="8" t="s">
        <v>32</v>
      </c>
    </row>
    <row r="428" spans="1:7" ht="15">
      <c r="A428" s="8">
        <v>195277</v>
      </c>
      <c r="B428" s="13">
        <v>717</v>
      </c>
      <c r="C428" s="5" t="s">
        <v>137</v>
      </c>
      <c r="D428">
        <v>4.5176537392186384</v>
      </c>
      <c r="E428" s="8">
        <v>-99</v>
      </c>
      <c r="F428" s="8" t="s">
        <v>237</v>
      </c>
      <c r="G428" s="8" t="s">
        <v>32</v>
      </c>
    </row>
    <row r="429" spans="1:7" ht="15">
      <c r="A429" s="8">
        <v>195278</v>
      </c>
      <c r="B429" s="13">
        <v>449</v>
      </c>
      <c r="C429" s="5" t="s">
        <v>137</v>
      </c>
      <c r="D429">
        <v>0.59902612610115957</v>
      </c>
      <c r="E429" s="8">
        <v>-99</v>
      </c>
      <c r="F429" s="8" t="s">
        <v>237</v>
      </c>
      <c r="G429" s="8" t="s">
        <v>32</v>
      </c>
    </row>
    <row r="430" spans="1:7" ht="15">
      <c r="A430" s="8">
        <v>195279</v>
      </c>
      <c r="B430" s="13">
        <v>507</v>
      </c>
      <c r="C430" s="5" t="s">
        <v>137</v>
      </c>
      <c r="D430">
        <v>6.21416739692273</v>
      </c>
      <c r="E430" s="8">
        <v>-99</v>
      </c>
      <c r="F430" s="8" t="s">
        <v>237</v>
      </c>
      <c r="G430" s="8" t="s">
        <v>32</v>
      </c>
    </row>
    <row r="431" spans="1:7" ht="15">
      <c r="A431" s="8">
        <v>195280</v>
      </c>
      <c r="B431" s="13">
        <v>601</v>
      </c>
      <c r="C431" s="5" t="s">
        <v>137</v>
      </c>
      <c r="D431">
        <v>2.9376238654159779</v>
      </c>
      <c r="E431" s="8">
        <v>-99</v>
      </c>
      <c r="F431" s="8" t="s">
        <v>237</v>
      </c>
      <c r="G431" s="8" t="s">
        <v>32</v>
      </c>
    </row>
    <row r="432" spans="1:7" ht="15">
      <c r="A432" s="8">
        <v>195281</v>
      </c>
      <c r="B432" s="13">
        <v>118</v>
      </c>
      <c r="C432" s="5" t="s">
        <v>137</v>
      </c>
      <c r="D432">
        <v>0.6280184144493447</v>
      </c>
      <c r="E432" s="8">
        <v>-99</v>
      </c>
      <c r="F432" s="8" t="s">
        <v>237</v>
      </c>
      <c r="G432" s="8" t="s">
        <v>32</v>
      </c>
    </row>
    <row r="433" spans="1:7" ht="15">
      <c r="A433" s="8">
        <v>195282</v>
      </c>
      <c r="B433" s="13">
        <v>529</v>
      </c>
      <c r="C433" s="5" t="s">
        <v>141</v>
      </c>
      <c r="D433">
        <v>2.3348227003702336E-2</v>
      </c>
      <c r="E433" s="8">
        <v>-99</v>
      </c>
      <c r="F433" s="8" t="s">
        <v>237</v>
      </c>
      <c r="G433" s="8" t="s">
        <v>32</v>
      </c>
    </row>
    <row r="434" spans="1:7" ht="15">
      <c r="A434" s="8">
        <v>195283</v>
      </c>
      <c r="B434" s="13">
        <v>438</v>
      </c>
      <c r="C434" s="5" t="s">
        <v>141</v>
      </c>
      <c r="D434">
        <v>0.16629764590174709</v>
      </c>
      <c r="E434" s="8">
        <v>-99</v>
      </c>
      <c r="F434" s="8" t="s">
        <v>237</v>
      </c>
      <c r="G434" s="8" t="s">
        <v>32</v>
      </c>
    </row>
    <row r="435" spans="1:7" ht="15">
      <c r="A435" s="8">
        <v>195284</v>
      </c>
      <c r="B435" s="13">
        <v>671</v>
      </c>
      <c r="C435" s="5" t="s">
        <v>141</v>
      </c>
      <c r="D435">
        <v>1.0311080532395001</v>
      </c>
      <c r="E435" s="8">
        <v>-99</v>
      </c>
      <c r="F435" s="8" t="s">
        <v>237</v>
      </c>
      <c r="G435" s="8" t="s">
        <v>32</v>
      </c>
    </row>
    <row r="436" spans="1:7" ht="15">
      <c r="A436" s="8">
        <v>195285</v>
      </c>
      <c r="B436" s="13">
        <v>491</v>
      </c>
      <c r="C436" s="5" t="s">
        <v>141</v>
      </c>
      <c r="D436">
        <v>0.97561805892173536</v>
      </c>
      <c r="E436" s="8">
        <v>-99</v>
      </c>
      <c r="F436" s="8" t="s">
        <v>237</v>
      </c>
      <c r="G436" s="8" t="s">
        <v>32</v>
      </c>
    </row>
    <row r="437" spans="1:7" ht="15">
      <c r="A437" s="8">
        <v>195286</v>
      </c>
      <c r="B437" s="13">
        <v>592</v>
      </c>
      <c r="C437" s="5" t="s">
        <v>141</v>
      </c>
      <c r="D437">
        <v>2.001990814550382</v>
      </c>
      <c r="E437" s="8">
        <v>-99</v>
      </c>
      <c r="F437" s="8" t="s">
        <v>237</v>
      </c>
      <c r="G437" s="8" t="s">
        <v>32</v>
      </c>
    </row>
    <row r="438" spans="1:7" ht="15">
      <c r="A438" s="8">
        <v>195287</v>
      </c>
      <c r="B438" s="13">
        <v>508</v>
      </c>
      <c r="C438" s="5" t="s">
        <v>141</v>
      </c>
      <c r="D438">
        <v>2.8981510429231516</v>
      </c>
      <c r="E438" s="8">
        <v>-99</v>
      </c>
      <c r="F438" s="8" t="s">
        <v>237</v>
      </c>
      <c r="G438" s="8" t="s">
        <v>32</v>
      </c>
    </row>
    <row r="439" spans="1:7" ht="15">
      <c r="A439" s="8">
        <v>195288</v>
      </c>
      <c r="B439" s="13">
        <v>605</v>
      </c>
      <c r="C439" s="5" t="s">
        <v>141</v>
      </c>
      <c r="D439">
        <v>2.70214082745975</v>
      </c>
      <c r="E439" s="8">
        <v>-99</v>
      </c>
      <c r="F439" s="8" t="s">
        <v>237</v>
      </c>
      <c r="G439" s="8" t="s">
        <v>32</v>
      </c>
    </row>
    <row r="440" spans="1:7" ht="15">
      <c r="A440" s="8">
        <v>195289</v>
      </c>
      <c r="B440" s="13">
        <v>2127</v>
      </c>
      <c r="C440" s="5" t="s">
        <v>141</v>
      </c>
      <c r="D440">
        <v>5.4432186239149383</v>
      </c>
      <c r="E440" s="8">
        <v>-99</v>
      </c>
      <c r="F440" s="8" t="s">
        <v>237</v>
      </c>
      <c r="G440" s="8" t="s">
        <v>32</v>
      </c>
    </row>
    <row r="441" spans="1:7" ht="15">
      <c r="A441" s="8">
        <v>195290</v>
      </c>
      <c r="B441" s="13">
        <v>600</v>
      </c>
      <c r="C441" s="5" t="s">
        <v>141</v>
      </c>
      <c r="D441">
        <v>18.190372826989449</v>
      </c>
      <c r="E441" s="8">
        <v>-99</v>
      </c>
      <c r="F441" s="8" t="s">
        <v>237</v>
      </c>
      <c r="G441" s="8" t="s">
        <v>32</v>
      </c>
    </row>
    <row r="442" spans="1:7" ht="15">
      <c r="A442" s="8">
        <v>195291</v>
      </c>
      <c r="B442" s="13">
        <v>604</v>
      </c>
      <c r="C442" s="5" t="s">
        <v>141</v>
      </c>
      <c r="D442">
        <v>21.534710286927144</v>
      </c>
      <c r="E442" s="8">
        <v>-99</v>
      </c>
      <c r="F442" s="8" t="s">
        <v>237</v>
      </c>
      <c r="G442" s="8" t="s">
        <v>32</v>
      </c>
    </row>
    <row r="443" spans="1:7" ht="15">
      <c r="A443" s="8">
        <v>195292</v>
      </c>
      <c r="B443" s="13">
        <v>603</v>
      </c>
      <c r="C443" s="5" t="s">
        <v>141</v>
      </c>
      <c r="D443">
        <v>8.5118199469859359</v>
      </c>
      <c r="E443" s="8">
        <v>-99</v>
      </c>
      <c r="F443" s="8" t="s">
        <v>237</v>
      </c>
      <c r="G443" s="8" t="s">
        <v>32</v>
      </c>
    </row>
    <row r="444" spans="1:7" ht="15">
      <c r="A444" s="8">
        <v>195293</v>
      </c>
      <c r="B444" s="13">
        <v>1924</v>
      </c>
      <c r="C444" s="5" t="s">
        <v>141</v>
      </c>
      <c r="D444">
        <v>21.425569988409197</v>
      </c>
      <c r="E444" s="8">
        <v>-99</v>
      </c>
      <c r="F444" s="8" t="s">
        <v>237</v>
      </c>
      <c r="G444" s="8" t="s">
        <v>32</v>
      </c>
    </row>
    <row r="445" spans="1:7" ht="15">
      <c r="A445" s="8">
        <v>195294</v>
      </c>
      <c r="B445" s="13">
        <v>302</v>
      </c>
      <c r="C445" s="5" t="s">
        <v>141</v>
      </c>
      <c r="D445">
        <v>0.89431508923041914</v>
      </c>
      <c r="E445" s="8">
        <v>-99</v>
      </c>
      <c r="F445" s="8" t="s">
        <v>237</v>
      </c>
      <c r="G445" s="8" t="s">
        <v>32</v>
      </c>
    </row>
    <row r="446" spans="1:7" ht="15">
      <c r="A446" s="8">
        <v>195295</v>
      </c>
      <c r="B446" s="13">
        <v>717</v>
      </c>
      <c r="C446" s="5" t="s">
        <v>141</v>
      </c>
      <c r="D446">
        <v>4.6576855695265591</v>
      </c>
      <c r="E446" s="8">
        <v>-99</v>
      </c>
      <c r="F446" s="8" t="s">
        <v>237</v>
      </c>
      <c r="G446" s="8" t="s">
        <v>32</v>
      </c>
    </row>
    <row r="447" spans="1:7" ht="15">
      <c r="A447" s="8">
        <v>195296</v>
      </c>
      <c r="B447" s="13">
        <v>449</v>
      </c>
      <c r="C447" s="5" t="s">
        <v>141</v>
      </c>
      <c r="D447">
        <v>0.47383908250567852</v>
      </c>
      <c r="E447" s="8">
        <v>-99</v>
      </c>
      <c r="F447" s="8" t="s">
        <v>237</v>
      </c>
      <c r="G447" s="8" t="s">
        <v>32</v>
      </c>
    </row>
    <row r="448" spans="1:7" ht="15">
      <c r="A448" s="8">
        <v>195297</v>
      </c>
      <c r="B448" s="13">
        <v>507</v>
      </c>
      <c r="C448" s="5" t="s">
        <v>141</v>
      </c>
      <c r="D448">
        <v>5.0062129151686907</v>
      </c>
      <c r="E448" s="8">
        <v>-99</v>
      </c>
      <c r="F448" s="8" t="s">
        <v>237</v>
      </c>
      <c r="G448" s="8" t="s">
        <v>32</v>
      </c>
    </row>
    <row r="449" spans="1:7" ht="15">
      <c r="A449" s="8">
        <v>195298</v>
      </c>
      <c r="B449" s="13">
        <v>601</v>
      </c>
      <c r="C449" s="5" t="s">
        <v>141</v>
      </c>
      <c r="D449">
        <v>4.063601000342028</v>
      </c>
      <c r="E449" s="8">
        <v>-99</v>
      </c>
      <c r="F449" s="8" t="s">
        <v>237</v>
      </c>
      <c r="G449" s="8" t="s">
        <v>32</v>
      </c>
    </row>
    <row r="450" spans="1:7" ht="15">
      <c r="A450" s="8">
        <v>195299</v>
      </c>
      <c r="B450" s="13">
        <v>529</v>
      </c>
      <c r="C450" s="5" t="s">
        <v>145</v>
      </c>
      <c r="D450">
        <v>0.33907483193216154</v>
      </c>
      <c r="E450" s="8">
        <v>-99</v>
      </c>
      <c r="F450" s="8" t="s">
        <v>237</v>
      </c>
      <c r="G450" s="8" t="s">
        <v>32</v>
      </c>
    </row>
    <row r="451" spans="1:7" ht="15">
      <c r="A451" s="8">
        <v>195300</v>
      </c>
      <c r="B451" s="13">
        <v>438</v>
      </c>
      <c r="C451" s="5" t="s">
        <v>145</v>
      </c>
      <c r="D451">
        <v>0.14442156548973387</v>
      </c>
      <c r="E451" s="8">
        <v>-99</v>
      </c>
      <c r="F451" s="8" t="s">
        <v>237</v>
      </c>
      <c r="G451" s="8" t="s">
        <v>32</v>
      </c>
    </row>
    <row r="452" spans="1:7" ht="15">
      <c r="A452" s="8">
        <v>195301</v>
      </c>
      <c r="B452" s="13">
        <v>671</v>
      </c>
      <c r="C452" s="5" t="s">
        <v>145</v>
      </c>
      <c r="D452">
        <v>0.33526496528916577</v>
      </c>
      <c r="E452" s="8">
        <v>-99</v>
      </c>
      <c r="F452" s="8" t="s">
        <v>237</v>
      </c>
      <c r="G452" s="8" t="s">
        <v>32</v>
      </c>
    </row>
    <row r="453" spans="1:7" ht="15">
      <c r="A453" s="8">
        <v>195302</v>
      </c>
      <c r="B453" s="13">
        <v>491</v>
      </c>
      <c r="C453" s="5" t="s">
        <v>145</v>
      </c>
      <c r="D453">
        <v>0.35791979764712301</v>
      </c>
      <c r="E453" s="8">
        <v>-99</v>
      </c>
      <c r="F453" s="8" t="s">
        <v>237</v>
      </c>
      <c r="G453" s="8" t="s">
        <v>32</v>
      </c>
    </row>
    <row r="454" spans="1:7" ht="15">
      <c r="A454" s="8">
        <v>195303</v>
      </c>
      <c r="B454" s="13">
        <v>592</v>
      </c>
      <c r="C454" s="5" t="s">
        <v>145</v>
      </c>
      <c r="D454">
        <v>0.49024666248279031</v>
      </c>
      <c r="E454" s="8">
        <v>-99</v>
      </c>
      <c r="F454" s="8" t="s">
        <v>237</v>
      </c>
      <c r="G454" s="8" t="s">
        <v>32</v>
      </c>
    </row>
    <row r="455" spans="1:7" ht="15">
      <c r="A455" s="8">
        <v>195304</v>
      </c>
      <c r="B455" s="13">
        <v>508</v>
      </c>
      <c r="C455" s="5" t="s">
        <v>145</v>
      </c>
      <c r="D455">
        <v>0.55922435468638954</v>
      </c>
      <c r="E455" s="8">
        <v>-99</v>
      </c>
      <c r="F455" s="8" t="s">
        <v>237</v>
      </c>
      <c r="G455" s="8" t="s">
        <v>32</v>
      </c>
    </row>
    <row r="456" spans="1:7" ht="15">
      <c r="A456" s="8">
        <v>195305</v>
      </c>
      <c r="B456" s="13">
        <v>605</v>
      </c>
      <c r="C456" s="5" t="s">
        <v>145</v>
      </c>
      <c r="D456">
        <v>0.54092801048001116</v>
      </c>
      <c r="E456" s="8">
        <v>-99</v>
      </c>
      <c r="F456" s="8" t="s">
        <v>237</v>
      </c>
      <c r="G456" s="8" t="s">
        <v>32</v>
      </c>
    </row>
    <row r="457" spans="1:7" ht="15">
      <c r="A457" s="8">
        <v>195306</v>
      </c>
      <c r="B457" s="13">
        <v>2127</v>
      </c>
      <c r="C457" s="5" t="s">
        <v>145</v>
      </c>
      <c r="D457">
        <v>2.7725577033926645</v>
      </c>
      <c r="E457" s="8">
        <v>-99</v>
      </c>
      <c r="F457" s="8" t="s">
        <v>237</v>
      </c>
      <c r="G457" s="8" t="s">
        <v>32</v>
      </c>
    </row>
    <row r="458" spans="1:7" ht="15">
      <c r="A458" s="8">
        <v>195307</v>
      </c>
      <c r="B458" s="13">
        <v>600</v>
      </c>
      <c r="C458" s="5" t="s">
        <v>145</v>
      </c>
      <c r="D458">
        <v>4.693957731850384</v>
      </c>
      <c r="E458" s="8">
        <v>-99</v>
      </c>
      <c r="F458" s="8" t="s">
        <v>237</v>
      </c>
      <c r="G458" s="8" t="s">
        <v>32</v>
      </c>
    </row>
    <row r="459" spans="1:7" ht="15">
      <c r="A459" s="8">
        <v>195308</v>
      </c>
      <c r="B459" s="13">
        <v>604</v>
      </c>
      <c r="C459" s="5" t="s">
        <v>145</v>
      </c>
      <c r="D459">
        <v>6.6419079667586676</v>
      </c>
      <c r="E459" s="8">
        <v>-99</v>
      </c>
      <c r="F459" s="8" t="s">
        <v>237</v>
      </c>
      <c r="G459" s="8" t="s">
        <v>32</v>
      </c>
    </row>
    <row r="460" spans="1:7" ht="15">
      <c r="A460" s="8">
        <v>195309</v>
      </c>
      <c r="B460" s="13">
        <v>603</v>
      </c>
      <c r="C460" s="5" t="s">
        <v>145</v>
      </c>
      <c r="D460">
        <v>5.7503283184280329</v>
      </c>
      <c r="E460" s="8">
        <v>-99</v>
      </c>
      <c r="F460" s="8" t="s">
        <v>237</v>
      </c>
      <c r="G460" s="8" t="s">
        <v>32</v>
      </c>
    </row>
    <row r="461" spans="1:7" ht="15">
      <c r="A461" s="8">
        <v>195310</v>
      </c>
      <c r="B461" s="13">
        <v>1924</v>
      </c>
      <c r="C461" s="5" t="s">
        <v>145</v>
      </c>
      <c r="D461">
        <v>74.647570446662343</v>
      </c>
      <c r="E461" s="8">
        <v>-99</v>
      </c>
      <c r="F461" s="8" t="s">
        <v>237</v>
      </c>
      <c r="G461" s="8" t="s">
        <v>32</v>
      </c>
    </row>
    <row r="462" spans="1:7" ht="15">
      <c r="A462" s="8">
        <v>195311</v>
      </c>
      <c r="B462" s="13">
        <v>302</v>
      </c>
      <c r="C462" s="5" t="s">
        <v>145</v>
      </c>
      <c r="D462">
        <v>0.24262187543036243</v>
      </c>
      <c r="E462" s="8">
        <v>-99</v>
      </c>
      <c r="F462" s="8" t="s">
        <v>237</v>
      </c>
      <c r="G462" s="8" t="s">
        <v>32</v>
      </c>
    </row>
    <row r="463" spans="1:7" ht="15">
      <c r="A463" s="8">
        <v>195312</v>
      </c>
      <c r="B463" s="13">
        <v>717</v>
      </c>
      <c r="C463" s="5" t="s">
        <v>145</v>
      </c>
      <c r="D463">
        <v>0.48547141871492322</v>
      </c>
      <c r="E463" s="8">
        <v>-99</v>
      </c>
      <c r="F463" s="8" t="s">
        <v>237</v>
      </c>
      <c r="G463" s="8" t="s">
        <v>32</v>
      </c>
    </row>
    <row r="464" spans="1:7" ht="15">
      <c r="A464" s="8">
        <v>195313</v>
      </c>
      <c r="B464" s="13">
        <v>449</v>
      </c>
      <c r="C464" s="5" t="s">
        <v>145</v>
      </c>
      <c r="D464">
        <v>6.006871350382427E-2</v>
      </c>
      <c r="E464" s="8">
        <v>-99</v>
      </c>
      <c r="F464" s="8" t="s">
        <v>237</v>
      </c>
      <c r="G464" s="8" t="s">
        <v>32</v>
      </c>
    </row>
    <row r="465" spans="1:7" ht="15">
      <c r="A465" s="8">
        <v>195314</v>
      </c>
      <c r="B465" s="13">
        <v>507</v>
      </c>
      <c r="C465" s="5" t="s">
        <v>145</v>
      </c>
      <c r="D465">
        <v>0.53652311500598715</v>
      </c>
      <c r="E465" s="8">
        <v>-99</v>
      </c>
      <c r="F465" s="8" t="s">
        <v>237</v>
      </c>
      <c r="G465" s="8" t="s">
        <v>32</v>
      </c>
    </row>
    <row r="466" spans="1:7" ht="15">
      <c r="A466" s="8">
        <v>195315</v>
      </c>
      <c r="B466" s="13">
        <v>601</v>
      </c>
      <c r="C466" s="5" t="s">
        <v>145</v>
      </c>
      <c r="D466">
        <v>1.3073207443338544</v>
      </c>
      <c r="E466" s="8">
        <v>-99</v>
      </c>
      <c r="F466" s="8" t="s">
        <v>237</v>
      </c>
      <c r="G466" s="8" t="s">
        <v>32</v>
      </c>
    </row>
    <row r="467" spans="1:7" ht="15">
      <c r="A467" s="8">
        <v>195316</v>
      </c>
      <c r="B467" s="13">
        <v>118</v>
      </c>
      <c r="C467" s="5" t="s">
        <v>145</v>
      </c>
      <c r="D467">
        <v>9.4591777911586614E-2</v>
      </c>
      <c r="E467" s="8">
        <v>-99</v>
      </c>
      <c r="F467" s="8" t="s">
        <v>237</v>
      </c>
      <c r="G467" s="8" t="s">
        <v>32</v>
      </c>
    </row>
    <row r="468" spans="1:7" ht="15">
      <c r="A468" s="8">
        <v>195317</v>
      </c>
      <c r="B468">
        <v>529</v>
      </c>
      <c r="C468" s="5" t="s">
        <v>149</v>
      </c>
      <c r="D468">
        <v>0.37566861909882671</v>
      </c>
      <c r="E468" s="8">
        <v>-99</v>
      </c>
      <c r="F468" s="8" t="s">
        <v>237</v>
      </c>
      <c r="G468" s="8" t="s">
        <v>32</v>
      </c>
    </row>
    <row r="469" spans="1:7" ht="15">
      <c r="A469" s="8">
        <v>195318</v>
      </c>
      <c r="B469">
        <v>438</v>
      </c>
      <c r="C469" s="5" t="s">
        <v>149</v>
      </c>
      <c r="D469">
        <v>0.45898568938711859</v>
      </c>
      <c r="E469" s="8">
        <v>-99</v>
      </c>
      <c r="F469" s="8" t="s">
        <v>237</v>
      </c>
      <c r="G469" s="8" t="s">
        <v>32</v>
      </c>
    </row>
    <row r="470" spans="1:7" ht="15">
      <c r="A470" s="8">
        <v>195319</v>
      </c>
      <c r="B470">
        <v>671</v>
      </c>
      <c r="C470" s="5" t="s">
        <v>149</v>
      </c>
      <c r="D470">
        <v>1.067081851691424</v>
      </c>
      <c r="E470" s="8">
        <v>-99</v>
      </c>
      <c r="F470" s="8" t="s">
        <v>237</v>
      </c>
      <c r="G470" s="8" t="s">
        <v>32</v>
      </c>
    </row>
    <row r="471" spans="1:7" ht="15">
      <c r="A471" s="8">
        <v>195320</v>
      </c>
      <c r="B471">
        <v>491</v>
      </c>
      <c r="C471" s="5" t="s">
        <v>149</v>
      </c>
      <c r="D471">
        <v>0.83903187401932378</v>
      </c>
      <c r="E471" s="8">
        <v>-99</v>
      </c>
      <c r="F471" s="8" t="s">
        <v>237</v>
      </c>
      <c r="G471" s="8" t="s">
        <v>32</v>
      </c>
    </row>
    <row r="472" spans="1:7" ht="15">
      <c r="A472" s="8">
        <v>195321</v>
      </c>
      <c r="B472">
        <v>592</v>
      </c>
      <c r="C472" s="5" t="s">
        <v>149</v>
      </c>
      <c r="D472">
        <v>1.2186584234051789</v>
      </c>
      <c r="E472" s="8">
        <v>-99</v>
      </c>
      <c r="F472" s="8" t="s">
        <v>237</v>
      </c>
      <c r="G472" s="8" t="s">
        <v>32</v>
      </c>
    </row>
    <row r="473" spans="1:7" ht="15">
      <c r="A473" s="8">
        <v>195322</v>
      </c>
      <c r="B473">
        <v>508</v>
      </c>
      <c r="C473" s="5" t="s">
        <v>149</v>
      </c>
      <c r="D473">
        <v>2.0538804551762846</v>
      </c>
      <c r="E473" s="8">
        <v>-99</v>
      </c>
      <c r="F473" s="8" t="s">
        <v>237</v>
      </c>
      <c r="G473" s="8" t="s">
        <v>32</v>
      </c>
    </row>
    <row r="474" spans="1:7" ht="15">
      <c r="A474" s="8">
        <v>195323</v>
      </c>
      <c r="B474">
        <v>605</v>
      </c>
      <c r="C474" s="5" t="s">
        <v>149</v>
      </c>
      <c r="D474">
        <v>1.7900450109705965</v>
      </c>
      <c r="E474" s="8">
        <v>-99</v>
      </c>
      <c r="F474" s="8" t="s">
        <v>237</v>
      </c>
      <c r="G474" s="8" t="s">
        <v>32</v>
      </c>
    </row>
    <row r="475" spans="1:7" ht="15">
      <c r="A475" s="8">
        <v>195324</v>
      </c>
      <c r="B475">
        <v>2127</v>
      </c>
      <c r="C475" s="5" t="s">
        <v>149</v>
      </c>
      <c r="D475">
        <v>2.4603209322481892</v>
      </c>
      <c r="E475" s="8">
        <v>-99</v>
      </c>
      <c r="F475" s="8" t="s">
        <v>237</v>
      </c>
      <c r="G475" s="8" t="s">
        <v>32</v>
      </c>
    </row>
    <row r="476" spans="1:7" ht="15">
      <c r="A476" s="8">
        <v>195325</v>
      </c>
      <c r="B476" s="23">
        <v>600</v>
      </c>
      <c r="C476" s="5" t="s">
        <v>149</v>
      </c>
      <c r="D476">
        <v>7.9481164055870082</v>
      </c>
      <c r="E476" s="8">
        <v>-99</v>
      </c>
      <c r="F476" s="8" t="s">
        <v>237</v>
      </c>
      <c r="G476" s="8" t="s">
        <v>32</v>
      </c>
    </row>
    <row r="477" spans="1:7" ht="15">
      <c r="A477" s="8">
        <v>195326</v>
      </c>
      <c r="B477" s="23">
        <v>604</v>
      </c>
      <c r="C477" s="5" t="s">
        <v>149</v>
      </c>
      <c r="D477">
        <v>11.509609339676146</v>
      </c>
      <c r="E477" s="8">
        <v>-99</v>
      </c>
      <c r="F477" s="8" t="s">
        <v>237</v>
      </c>
      <c r="G477" s="8" t="s">
        <v>32</v>
      </c>
    </row>
    <row r="478" spans="1:7" ht="15">
      <c r="A478" s="8">
        <v>195327</v>
      </c>
      <c r="B478" s="23">
        <v>603</v>
      </c>
      <c r="C478" s="5" t="s">
        <v>149</v>
      </c>
      <c r="D478">
        <v>6.3222863089130481</v>
      </c>
      <c r="E478" s="8">
        <v>-99</v>
      </c>
      <c r="F478" s="8" t="s">
        <v>237</v>
      </c>
      <c r="G478" s="8" t="s">
        <v>32</v>
      </c>
    </row>
    <row r="479" spans="1:7" ht="15">
      <c r="A479" s="8">
        <v>195328</v>
      </c>
      <c r="B479" s="23">
        <v>1924</v>
      </c>
      <c r="C479" s="5" t="s">
        <v>149</v>
      </c>
      <c r="D479">
        <v>57.982404650387565</v>
      </c>
      <c r="E479" s="8">
        <v>-99</v>
      </c>
      <c r="F479" s="8" t="s">
        <v>237</v>
      </c>
      <c r="G479" s="8" t="s">
        <v>32</v>
      </c>
    </row>
    <row r="480" spans="1:7" ht="15">
      <c r="A480" s="8">
        <v>195329</v>
      </c>
      <c r="B480" s="23">
        <v>302</v>
      </c>
      <c r="C480" s="5" t="s">
        <v>149</v>
      </c>
      <c r="D480">
        <v>0.24841892929869644</v>
      </c>
      <c r="E480" s="8">
        <v>-99</v>
      </c>
      <c r="F480" s="8" t="s">
        <v>237</v>
      </c>
      <c r="G480" s="8" t="s">
        <v>32</v>
      </c>
    </row>
    <row r="481" spans="1:7" ht="15">
      <c r="A481" s="8">
        <v>195330</v>
      </c>
      <c r="B481" s="23">
        <v>717</v>
      </c>
      <c r="C481" s="5" t="s">
        <v>149</v>
      </c>
      <c r="D481">
        <v>1.5911305064311889</v>
      </c>
      <c r="E481" s="8">
        <v>-99</v>
      </c>
      <c r="F481" s="8" t="s">
        <v>237</v>
      </c>
      <c r="G481" s="8" t="s">
        <v>32</v>
      </c>
    </row>
    <row r="482" spans="1:7" ht="15">
      <c r="A482" s="8">
        <v>195331</v>
      </c>
      <c r="B482" s="23">
        <v>449</v>
      </c>
      <c r="C482" s="5" t="s">
        <v>149</v>
      </c>
      <c r="D482">
        <v>0.17651671753692683</v>
      </c>
      <c r="E482" s="8">
        <v>-99</v>
      </c>
      <c r="F482" s="8" t="s">
        <v>237</v>
      </c>
      <c r="G482" s="8" t="s">
        <v>32</v>
      </c>
    </row>
    <row r="483" spans="1:7" ht="15">
      <c r="A483" s="8">
        <v>195332</v>
      </c>
      <c r="B483" s="23">
        <v>507</v>
      </c>
      <c r="C483" s="5" t="s">
        <v>149</v>
      </c>
      <c r="D483">
        <v>2.2947173279800444</v>
      </c>
      <c r="E483" s="8">
        <v>-99</v>
      </c>
      <c r="F483" s="8" t="s">
        <v>237</v>
      </c>
      <c r="G483" s="8" t="s">
        <v>32</v>
      </c>
    </row>
    <row r="484" spans="1:7" ht="15">
      <c r="A484" s="8">
        <v>195333</v>
      </c>
      <c r="B484">
        <v>601</v>
      </c>
      <c r="C484" s="5" t="s">
        <v>149</v>
      </c>
      <c r="D484">
        <v>1.6631269581924422</v>
      </c>
      <c r="E484" s="8">
        <v>-99</v>
      </c>
      <c r="F484" s="8" t="s">
        <v>237</v>
      </c>
      <c r="G484" s="8" t="s">
        <v>32</v>
      </c>
    </row>
    <row r="485" spans="1:7" ht="15">
      <c r="A485" s="8">
        <v>195334</v>
      </c>
      <c r="B485" s="13">
        <v>529</v>
      </c>
      <c r="C485" s="5" t="s">
        <v>153</v>
      </c>
      <c r="D485">
        <v>0.1527746024099291</v>
      </c>
      <c r="E485" s="8">
        <v>-99</v>
      </c>
      <c r="F485" s="8" t="s">
        <v>237</v>
      </c>
      <c r="G485" s="8" t="s">
        <v>32</v>
      </c>
    </row>
    <row r="486" spans="1:7" ht="15">
      <c r="A486" s="8">
        <v>195335</v>
      </c>
      <c r="B486" s="13">
        <v>438</v>
      </c>
      <c r="C486" s="5" t="s">
        <v>153</v>
      </c>
      <c r="D486">
        <v>0.17371077953180156</v>
      </c>
      <c r="E486" s="8">
        <v>-99</v>
      </c>
      <c r="F486" s="8" t="s">
        <v>237</v>
      </c>
      <c r="G486" s="8" t="s">
        <v>32</v>
      </c>
    </row>
    <row r="487" spans="1:7" ht="15">
      <c r="A487" s="8">
        <v>195336</v>
      </c>
      <c r="B487" s="13">
        <v>671</v>
      </c>
      <c r="C487" s="5" t="s">
        <v>153</v>
      </c>
      <c r="D487">
        <v>0.39935083047013054</v>
      </c>
      <c r="E487" s="8">
        <v>-99</v>
      </c>
      <c r="F487" s="8" t="s">
        <v>237</v>
      </c>
      <c r="G487" s="8" t="s">
        <v>32</v>
      </c>
    </row>
    <row r="488" spans="1:7" ht="15">
      <c r="A488" s="8">
        <v>195337</v>
      </c>
      <c r="B488" s="13">
        <v>491</v>
      </c>
      <c r="C488" s="5" t="s">
        <v>153</v>
      </c>
      <c r="D488">
        <v>0.25474272098161149</v>
      </c>
      <c r="E488" s="8">
        <v>-99</v>
      </c>
      <c r="F488" s="8" t="s">
        <v>237</v>
      </c>
      <c r="G488" s="8" t="s">
        <v>32</v>
      </c>
    </row>
    <row r="489" spans="1:7" ht="15">
      <c r="A489" s="8">
        <v>195338</v>
      </c>
      <c r="B489" s="13">
        <v>592</v>
      </c>
      <c r="C489" s="5" t="s">
        <v>153</v>
      </c>
      <c r="D489">
        <v>0.52543132020928052</v>
      </c>
      <c r="E489" s="8">
        <v>-99</v>
      </c>
      <c r="F489" s="8" t="s">
        <v>237</v>
      </c>
      <c r="G489" s="8" t="s">
        <v>32</v>
      </c>
    </row>
    <row r="490" spans="1:7" ht="15">
      <c r="A490" s="8">
        <v>195339</v>
      </c>
      <c r="B490" s="13">
        <v>508</v>
      </c>
      <c r="C490" s="5" t="s">
        <v>153</v>
      </c>
      <c r="D490">
        <v>0.60114207703049427</v>
      </c>
      <c r="E490" s="8">
        <v>-99</v>
      </c>
      <c r="F490" s="8" t="s">
        <v>237</v>
      </c>
      <c r="G490" s="8" t="s">
        <v>32</v>
      </c>
    </row>
    <row r="491" spans="1:7">
      <c r="A491" s="8">
        <v>195340</v>
      </c>
      <c r="B491" s="13">
        <v>605</v>
      </c>
      <c r="C491" s="5" t="s">
        <v>153</v>
      </c>
      <c r="D491">
        <v>0.69423530888289819</v>
      </c>
      <c r="E491" s="8">
        <v>-99</v>
      </c>
      <c r="F491" s="8" t="s">
        <v>237</v>
      </c>
      <c r="G491" s="8" t="s">
        <v>32</v>
      </c>
    </row>
    <row r="492" spans="1:7">
      <c r="A492" s="8">
        <v>195341</v>
      </c>
      <c r="B492" s="13">
        <v>2127</v>
      </c>
      <c r="C492" s="5" t="s">
        <v>153</v>
      </c>
      <c r="D492">
        <v>0.21824296552035391</v>
      </c>
      <c r="E492" s="8">
        <v>-99</v>
      </c>
      <c r="F492" s="8" t="s">
        <v>237</v>
      </c>
      <c r="G492" s="8" t="s">
        <v>32</v>
      </c>
    </row>
    <row r="493" spans="1:7">
      <c r="A493" s="8">
        <v>195342</v>
      </c>
      <c r="B493" s="13">
        <v>600</v>
      </c>
      <c r="C493" s="5" t="s">
        <v>153</v>
      </c>
      <c r="D493">
        <v>6.3961282877077528</v>
      </c>
      <c r="E493" s="8">
        <v>-99</v>
      </c>
      <c r="F493" s="8" t="s">
        <v>237</v>
      </c>
      <c r="G493" s="8" t="s">
        <v>32</v>
      </c>
    </row>
    <row r="494" spans="1:7">
      <c r="A494" s="8">
        <v>195343</v>
      </c>
      <c r="B494" s="13">
        <v>604</v>
      </c>
      <c r="C494" s="5" t="s">
        <v>153</v>
      </c>
      <c r="D494">
        <v>14.836504668458723</v>
      </c>
      <c r="E494" s="8">
        <v>-99</v>
      </c>
      <c r="F494" s="8" t="s">
        <v>237</v>
      </c>
      <c r="G494" s="8" t="s">
        <v>32</v>
      </c>
    </row>
    <row r="495" spans="1:7">
      <c r="A495" s="8">
        <v>195344</v>
      </c>
      <c r="B495" s="13">
        <v>603</v>
      </c>
      <c r="C495" s="5" t="s">
        <v>153</v>
      </c>
      <c r="D495">
        <v>8.9502558402542967</v>
      </c>
      <c r="E495" s="8">
        <v>-99</v>
      </c>
      <c r="F495" s="8" t="s">
        <v>237</v>
      </c>
      <c r="G495" s="8" t="s">
        <v>32</v>
      </c>
    </row>
    <row r="496" spans="1:7">
      <c r="A496" s="8">
        <v>195345</v>
      </c>
      <c r="B496" s="13">
        <v>1924</v>
      </c>
      <c r="C496" s="5" t="s">
        <v>153</v>
      </c>
      <c r="D496">
        <v>58.229715122935588</v>
      </c>
      <c r="E496" s="8">
        <v>-99</v>
      </c>
      <c r="F496" s="8" t="s">
        <v>237</v>
      </c>
      <c r="G496" s="8" t="s">
        <v>32</v>
      </c>
    </row>
    <row r="497" spans="1:7">
      <c r="A497" s="8">
        <v>195346</v>
      </c>
      <c r="B497" s="13">
        <v>302</v>
      </c>
      <c r="C497" s="5" t="s">
        <v>153</v>
      </c>
      <c r="D497">
        <v>0.23538805558358422</v>
      </c>
      <c r="E497" s="8">
        <v>-99</v>
      </c>
      <c r="F497" s="8" t="s">
        <v>237</v>
      </c>
      <c r="G497" s="8" t="s">
        <v>32</v>
      </c>
    </row>
    <row r="498" spans="1:7">
      <c r="A498" s="8">
        <v>195347</v>
      </c>
      <c r="B498" s="13">
        <v>717</v>
      </c>
      <c r="C498" s="5" t="s">
        <v>153</v>
      </c>
      <c r="D498">
        <v>2.7275338086369425</v>
      </c>
      <c r="E498" s="8">
        <v>-99</v>
      </c>
      <c r="F498" s="8" t="s">
        <v>237</v>
      </c>
      <c r="G498" s="8" t="s">
        <v>32</v>
      </c>
    </row>
    <row r="499" spans="1:7">
      <c r="A499" s="8">
        <v>195348</v>
      </c>
      <c r="B499" s="13">
        <v>449</v>
      </c>
      <c r="C499" s="5" t="s">
        <v>153</v>
      </c>
      <c r="D499">
        <v>0.37060882064289835</v>
      </c>
      <c r="E499" s="8">
        <v>-99</v>
      </c>
      <c r="F499" s="8" t="s">
        <v>237</v>
      </c>
      <c r="G499" s="8" t="s">
        <v>32</v>
      </c>
    </row>
    <row r="500" spans="1:7">
      <c r="A500" s="8">
        <v>195349</v>
      </c>
      <c r="B500" s="13">
        <v>507</v>
      </c>
      <c r="C500" s="5" t="s">
        <v>153</v>
      </c>
      <c r="D500">
        <v>4.5786923624521947</v>
      </c>
      <c r="E500" s="8">
        <v>-99</v>
      </c>
      <c r="F500" s="8" t="s">
        <v>237</v>
      </c>
      <c r="G500" s="8" t="s">
        <v>32</v>
      </c>
    </row>
    <row r="501" spans="1:7">
      <c r="A501" s="8">
        <v>195350</v>
      </c>
      <c r="B501" s="13">
        <v>601</v>
      </c>
      <c r="C501" s="5" t="s">
        <v>153</v>
      </c>
      <c r="D501">
        <v>0.61604059063173477</v>
      </c>
      <c r="E501" s="8">
        <v>-99</v>
      </c>
      <c r="F501" s="8" t="s">
        <v>237</v>
      </c>
      <c r="G501" s="8" t="s">
        <v>32</v>
      </c>
    </row>
    <row r="502" spans="1:7">
      <c r="A502" s="8">
        <v>195351</v>
      </c>
      <c r="B502" s="13">
        <v>118</v>
      </c>
      <c r="C502" s="5" t="s">
        <v>153</v>
      </c>
      <c r="D502">
        <v>3.9501837659782983E-2</v>
      </c>
      <c r="E502" s="8">
        <v>-99</v>
      </c>
      <c r="F502" s="8" t="s">
        <v>237</v>
      </c>
      <c r="G502" s="8" t="s">
        <v>32</v>
      </c>
    </row>
    <row r="504" spans="1:7">
      <c r="A504" s="8">
        <v>197920</v>
      </c>
      <c r="B504" s="13">
        <v>529</v>
      </c>
      <c r="C504" s="14" t="s">
        <v>157</v>
      </c>
      <c r="D504" s="12">
        <v>4.723737822329376</v>
      </c>
      <c r="E504" s="8">
        <v>-99</v>
      </c>
      <c r="F504" s="8" t="s">
        <v>237</v>
      </c>
      <c r="G504" s="8" t="s">
        <v>32</v>
      </c>
    </row>
    <row r="505" spans="1:7">
      <c r="A505" s="8">
        <v>197921</v>
      </c>
      <c r="B505" s="13">
        <v>438</v>
      </c>
      <c r="C505" s="14" t="s">
        <v>157</v>
      </c>
      <c r="D505" s="12">
        <v>2.9450224872760038</v>
      </c>
      <c r="E505" s="8">
        <v>-99</v>
      </c>
      <c r="F505" s="8" t="s">
        <v>237</v>
      </c>
      <c r="G505" s="8" t="s">
        <v>32</v>
      </c>
    </row>
    <row r="506" spans="1:7">
      <c r="A506" s="8">
        <v>197922</v>
      </c>
      <c r="B506" s="13">
        <v>671</v>
      </c>
      <c r="C506" s="14" t="s">
        <v>157</v>
      </c>
      <c r="D506" s="12">
        <v>3.9224083238167768</v>
      </c>
      <c r="E506" s="8">
        <v>-99</v>
      </c>
      <c r="F506" s="8" t="s">
        <v>237</v>
      </c>
      <c r="G506" s="8" t="s">
        <v>32</v>
      </c>
    </row>
    <row r="507" spans="1:7">
      <c r="A507" s="8">
        <v>197923</v>
      </c>
      <c r="B507" s="13">
        <v>491</v>
      </c>
      <c r="C507" s="14" t="s">
        <v>157</v>
      </c>
      <c r="D507" s="12">
        <v>1.5971957873366378</v>
      </c>
      <c r="E507" s="8">
        <v>-99</v>
      </c>
      <c r="F507" s="8" t="s">
        <v>237</v>
      </c>
      <c r="G507" s="8" t="s">
        <v>32</v>
      </c>
    </row>
    <row r="508" spans="1:7">
      <c r="A508" s="8">
        <v>197924</v>
      </c>
      <c r="B508" s="13">
        <v>592</v>
      </c>
      <c r="C508" s="14" t="s">
        <v>157</v>
      </c>
      <c r="D508" s="12">
        <v>2.9889043973550988</v>
      </c>
      <c r="E508" s="8">
        <v>-99</v>
      </c>
      <c r="F508" s="8" t="s">
        <v>237</v>
      </c>
      <c r="G508" s="8" t="s">
        <v>32</v>
      </c>
    </row>
    <row r="509" spans="1:7">
      <c r="A509" s="8">
        <v>197925</v>
      </c>
      <c r="B509" s="13">
        <v>508</v>
      </c>
      <c r="C509" s="14" t="s">
        <v>157</v>
      </c>
      <c r="D509" s="12">
        <v>1.6174625329554944</v>
      </c>
      <c r="E509" s="8">
        <v>-99</v>
      </c>
      <c r="F509" s="8" t="s">
        <v>237</v>
      </c>
      <c r="G509" s="8" t="s">
        <v>32</v>
      </c>
    </row>
    <row r="510" spans="1:7">
      <c r="A510" s="8">
        <v>197926</v>
      </c>
      <c r="B510" s="13">
        <v>605</v>
      </c>
      <c r="C510" s="14" t="s">
        <v>157</v>
      </c>
      <c r="D510" s="12">
        <v>1.4671361502347369</v>
      </c>
      <c r="E510" s="8">
        <v>-99</v>
      </c>
      <c r="F510" s="8" t="s">
        <v>237</v>
      </c>
      <c r="G510" s="8" t="s">
        <v>32</v>
      </c>
    </row>
    <row r="511" spans="1:7">
      <c r="A511" s="8">
        <v>197927</v>
      </c>
      <c r="B511" s="13">
        <v>601</v>
      </c>
      <c r="C511" s="14" t="s">
        <v>157</v>
      </c>
      <c r="D511" s="12">
        <v>1.3915323774478707</v>
      </c>
      <c r="E511" s="8">
        <v>-99</v>
      </c>
      <c r="F511" s="8" t="s">
        <v>237</v>
      </c>
      <c r="G511" s="8" t="s">
        <v>32</v>
      </c>
    </row>
    <row r="512" spans="1:7">
      <c r="A512" s="8">
        <v>197928</v>
      </c>
      <c r="B512" s="13">
        <v>2127</v>
      </c>
      <c r="C512" s="14" t="s">
        <v>157</v>
      </c>
      <c r="D512" s="12">
        <v>1.41955335617308</v>
      </c>
      <c r="E512" s="8">
        <v>-99</v>
      </c>
      <c r="F512" s="8" t="s">
        <v>237</v>
      </c>
      <c r="G512" s="8" t="s">
        <v>32</v>
      </c>
    </row>
    <row r="513" spans="1:7">
      <c r="A513" s="8">
        <v>197929</v>
      </c>
      <c r="B513" s="13">
        <v>2126</v>
      </c>
      <c r="C513" s="14" t="s">
        <v>157</v>
      </c>
      <c r="D513" s="12">
        <v>4.31646435167562</v>
      </c>
      <c r="E513" s="8">
        <v>-99</v>
      </c>
      <c r="F513" s="8" t="s">
        <v>237</v>
      </c>
      <c r="G513" s="8" t="s">
        <v>32</v>
      </c>
    </row>
    <row r="514" spans="1:7">
      <c r="A514" s="8">
        <v>197930</v>
      </c>
      <c r="B514" s="13">
        <v>2014</v>
      </c>
      <c r="C514" s="14" t="s">
        <v>157</v>
      </c>
      <c r="D514" s="12">
        <v>16.850829702942345</v>
      </c>
      <c r="E514" s="8">
        <v>-99</v>
      </c>
      <c r="F514" s="8" t="s">
        <v>237</v>
      </c>
      <c r="G514" s="8" t="s">
        <v>32</v>
      </c>
    </row>
    <row r="515" spans="1:7">
      <c r="A515" s="8">
        <v>197931</v>
      </c>
      <c r="B515" s="13">
        <v>302</v>
      </c>
      <c r="C515" s="14" t="s">
        <v>157</v>
      </c>
      <c r="D515" s="12">
        <v>8.7876609003369577</v>
      </c>
      <c r="E515" s="8">
        <v>-99</v>
      </c>
      <c r="F515" s="8" t="s">
        <v>237</v>
      </c>
      <c r="G515" s="8" t="s">
        <v>32</v>
      </c>
    </row>
    <row r="516" spans="1:7">
      <c r="A516" s="8">
        <v>197932</v>
      </c>
      <c r="B516" s="13">
        <v>717</v>
      </c>
      <c r="C516" s="14" t="s">
        <v>157</v>
      </c>
      <c r="D516" s="12">
        <v>22.115425284439425</v>
      </c>
      <c r="E516" s="8">
        <v>-99</v>
      </c>
      <c r="F516" s="8" t="s">
        <v>237</v>
      </c>
      <c r="G516" s="8" t="s">
        <v>32</v>
      </c>
    </row>
    <row r="517" spans="1:7">
      <c r="A517" s="8">
        <v>197933</v>
      </c>
      <c r="B517" s="13">
        <v>449</v>
      </c>
      <c r="C517" s="14" t="s">
        <v>157</v>
      </c>
      <c r="D517" s="12">
        <v>0.79022684656487541</v>
      </c>
      <c r="E517" s="8">
        <v>-99</v>
      </c>
      <c r="F517" s="8" t="s">
        <v>237</v>
      </c>
      <c r="G517" s="8" t="s">
        <v>32</v>
      </c>
    </row>
    <row r="518" spans="1:7">
      <c r="A518" s="8">
        <v>197934</v>
      </c>
      <c r="B518" s="13">
        <v>507</v>
      </c>
      <c r="C518" s="14" t="s">
        <v>157</v>
      </c>
      <c r="D518" s="12">
        <v>15.274605591506951</v>
      </c>
      <c r="E518" s="8">
        <v>-99</v>
      </c>
      <c r="F518" s="8" t="s">
        <v>237</v>
      </c>
      <c r="G518" s="8" t="s">
        <v>32</v>
      </c>
    </row>
    <row r="519" spans="1:7">
      <c r="A519" s="8">
        <v>197935</v>
      </c>
      <c r="B519" s="13">
        <v>118</v>
      </c>
      <c r="C519" s="14" t="s">
        <v>157</v>
      </c>
      <c r="D519" s="12">
        <v>0.13781387020823679</v>
      </c>
      <c r="E519" s="8">
        <v>-99</v>
      </c>
      <c r="F519" s="8" t="s">
        <v>237</v>
      </c>
      <c r="G519" s="8" t="s">
        <v>32</v>
      </c>
    </row>
    <row r="520" spans="1:7">
      <c r="A520" s="8">
        <v>197936</v>
      </c>
      <c r="B520" s="13">
        <v>385</v>
      </c>
      <c r="C520" s="14" t="s">
        <v>157</v>
      </c>
      <c r="D520" s="12">
        <v>3.9102482764454658</v>
      </c>
      <c r="E520" s="8">
        <v>-99</v>
      </c>
      <c r="F520" s="8" t="s">
        <v>237</v>
      </c>
      <c r="G520" s="8" t="s">
        <v>32</v>
      </c>
    </row>
    <row r="521" spans="1:7">
      <c r="A521" s="8">
        <v>197937</v>
      </c>
      <c r="B521" s="13">
        <v>2006</v>
      </c>
      <c r="C521" s="14" t="s">
        <v>157</v>
      </c>
      <c r="D521" s="12">
        <v>5.7437719409550407</v>
      </c>
      <c r="E521" s="8">
        <v>-99</v>
      </c>
      <c r="F521" s="8" t="s">
        <v>237</v>
      </c>
      <c r="G521" s="8" t="s">
        <v>32</v>
      </c>
    </row>
    <row r="522" spans="1:7">
      <c r="A522" s="8">
        <v>197938</v>
      </c>
      <c r="B522" s="13">
        <v>529</v>
      </c>
      <c r="C522" s="14" t="s">
        <v>163</v>
      </c>
      <c r="D522" s="12">
        <v>35.10811660821328</v>
      </c>
      <c r="E522" s="8">
        <v>-99</v>
      </c>
      <c r="F522" s="8" t="s">
        <v>237</v>
      </c>
      <c r="G522" s="8" t="s">
        <v>32</v>
      </c>
    </row>
    <row r="523" spans="1:7">
      <c r="A523" s="8">
        <v>197939</v>
      </c>
      <c r="B523" s="13">
        <v>438</v>
      </c>
      <c r="C523" s="14" t="s">
        <v>163</v>
      </c>
      <c r="D523" s="12">
        <v>6.0118895875381977</v>
      </c>
      <c r="E523" s="8">
        <v>-99</v>
      </c>
      <c r="F523" s="8" t="s">
        <v>237</v>
      </c>
      <c r="G523" s="8" t="s">
        <v>32</v>
      </c>
    </row>
    <row r="524" spans="1:7">
      <c r="A524" s="8">
        <v>197940</v>
      </c>
      <c r="B524" s="13">
        <v>671</v>
      </c>
      <c r="C524" s="14" t="s">
        <v>163</v>
      </c>
      <c r="D524" s="12">
        <v>5.568754348630665</v>
      </c>
      <c r="E524" s="8">
        <v>-99</v>
      </c>
      <c r="F524" s="8" t="s">
        <v>237</v>
      </c>
      <c r="G524" s="8" t="s">
        <v>32</v>
      </c>
    </row>
    <row r="525" spans="1:7">
      <c r="A525" s="8">
        <v>197941</v>
      </c>
      <c r="B525" s="13">
        <v>491</v>
      </c>
      <c r="C525" s="14" t="s">
        <v>163</v>
      </c>
      <c r="D525" s="12">
        <v>1.8251278928710875</v>
      </c>
      <c r="E525" s="8">
        <v>-99</v>
      </c>
      <c r="F525" s="8" t="s">
        <v>237</v>
      </c>
      <c r="G525" s="8" t="s">
        <v>32</v>
      </c>
    </row>
    <row r="526" spans="1:7">
      <c r="A526" s="8">
        <v>197942</v>
      </c>
      <c r="B526" s="13">
        <v>592</v>
      </c>
      <c r="C526" s="14" t="s">
        <v>163</v>
      </c>
      <c r="D526" s="12">
        <v>3.1198686778698224</v>
      </c>
      <c r="E526" s="8">
        <v>-99</v>
      </c>
      <c r="F526" s="8" t="s">
        <v>237</v>
      </c>
      <c r="G526" s="8" t="s">
        <v>32</v>
      </c>
    </row>
    <row r="527" spans="1:7">
      <c r="A527" s="8">
        <v>197943</v>
      </c>
      <c r="B527" s="13">
        <v>508</v>
      </c>
      <c r="C527" s="14" t="s">
        <v>163</v>
      </c>
      <c r="D527" s="12">
        <v>1.5603190911309155</v>
      </c>
      <c r="E527" s="8">
        <v>-99</v>
      </c>
      <c r="F527" s="8" t="s">
        <v>237</v>
      </c>
      <c r="G527" s="8" t="s">
        <v>32</v>
      </c>
    </row>
    <row r="528" spans="1:7">
      <c r="A528" s="8">
        <v>197944</v>
      </c>
      <c r="B528" s="13">
        <v>605</v>
      </c>
      <c r="C528" s="14" t="s">
        <v>163</v>
      </c>
      <c r="D528" s="12">
        <v>1.5158243613672053</v>
      </c>
      <c r="E528" s="8">
        <v>-99</v>
      </c>
      <c r="F528" s="8" t="s">
        <v>237</v>
      </c>
      <c r="G528" s="8" t="s">
        <v>32</v>
      </c>
    </row>
    <row r="529" spans="1:7">
      <c r="A529" s="8">
        <v>197945</v>
      </c>
      <c r="B529" s="13">
        <v>601</v>
      </c>
      <c r="C529" s="14" t="s">
        <v>163</v>
      </c>
      <c r="D529" s="12">
        <v>1.1044497956717607</v>
      </c>
      <c r="E529" s="8">
        <v>-99</v>
      </c>
      <c r="F529" s="8" t="s">
        <v>237</v>
      </c>
      <c r="G529" s="8" t="s">
        <v>32</v>
      </c>
    </row>
    <row r="530" spans="1:7">
      <c r="A530" s="8">
        <v>197946</v>
      </c>
      <c r="B530" s="13">
        <v>2127</v>
      </c>
      <c r="C530" s="14" t="s">
        <v>163</v>
      </c>
      <c r="D530" s="12">
        <v>1.2713826032929323</v>
      </c>
      <c r="E530" s="8">
        <v>-99</v>
      </c>
      <c r="F530" s="8" t="s">
        <v>237</v>
      </c>
      <c r="G530" s="8" t="s">
        <v>32</v>
      </c>
    </row>
    <row r="531" spans="1:7">
      <c r="A531" s="8">
        <v>197947</v>
      </c>
      <c r="B531" s="13">
        <v>2126</v>
      </c>
      <c r="C531" s="14" t="s">
        <v>163</v>
      </c>
      <c r="D531" s="12">
        <v>2.4693023598713877</v>
      </c>
      <c r="E531" s="8">
        <v>-99</v>
      </c>
      <c r="F531" s="8" t="s">
        <v>237</v>
      </c>
      <c r="G531" s="8" t="s">
        <v>32</v>
      </c>
    </row>
    <row r="532" spans="1:7">
      <c r="A532" s="8">
        <v>197948</v>
      </c>
      <c r="B532" s="13">
        <v>2014</v>
      </c>
      <c r="C532" s="14" t="s">
        <v>163</v>
      </c>
      <c r="D532" s="12">
        <v>7.9572091018965283</v>
      </c>
      <c r="E532" s="8">
        <v>-99</v>
      </c>
      <c r="F532" s="8" t="s">
        <v>237</v>
      </c>
      <c r="G532" s="8" t="s">
        <v>32</v>
      </c>
    </row>
    <row r="533" spans="1:7">
      <c r="A533" s="8">
        <v>197949</v>
      </c>
      <c r="B533" s="13">
        <v>302</v>
      </c>
      <c r="C533" s="14" t="s">
        <v>163</v>
      </c>
      <c r="D533" s="12">
        <v>4.6811930892548137</v>
      </c>
      <c r="E533" s="8">
        <v>-99</v>
      </c>
      <c r="F533" s="8" t="s">
        <v>237</v>
      </c>
      <c r="G533" s="8" t="s">
        <v>32</v>
      </c>
    </row>
    <row r="534" spans="1:7">
      <c r="A534" s="8">
        <v>197950</v>
      </c>
      <c r="B534" s="13">
        <v>717</v>
      </c>
      <c r="C534" s="14" t="s">
        <v>163</v>
      </c>
      <c r="D534" s="12">
        <v>12.028160385566377</v>
      </c>
      <c r="E534" s="8">
        <v>-99</v>
      </c>
      <c r="F534" s="8" t="s">
        <v>237</v>
      </c>
      <c r="G534" s="8" t="s">
        <v>32</v>
      </c>
    </row>
    <row r="535" spans="1:7">
      <c r="A535" s="8">
        <v>197951</v>
      </c>
      <c r="B535" s="13">
        <v>449</v>
      </c>
      <c r="C535" s="14" t="s">
        <v>163</v>
      </c>
      <c r="D535" s="12">
        <v>0.54406442787224329</v>
      </c>
      <c r="E535" s="8">
        <v>-99</v>
      </c>
      <c r="F535" s="8" t="s">
        <v>237</v>
      </c>
      <c r="G535" s="8" t="s">
        <v>32</v>
      </c>
    </row>
    <row r="536" spans="1:7">
      <c r="A536" s="8">
        <v>197952</v>
      </c>
      <c r="B536" s="13">
        <v>507</v>
      </c>
      <c r="C536" s="14" t="s">
        <v>163</v>
      </c>
      <c r="D536" s="12">
        <v>9.3590351109960412</v>
      </c>
      <c r="E536" s="8">
        <v>-99</v>
      </c>
      <c r="F536" s="8" t="s">
        <v>237</v>
      </c>
      <c r="G536" s="8" t="s">
        <v>32</v>
      </c>
    </row>
    <row r="537" spans="1:7">
      <c r="A537" s="8">
        <v>197953</v>
      </c>
      <c r="B537" s="13">
        <v>118</v>
      </c>
      <c r="C537" s="14" t="s">
        <v>163</v>
      </c>
      <c r="D537" s="12">
        <v>9.2799747403977631E-2</v>
      </c>
      <c r="E537" s="8">
        <v>-99</v>
      </c>
      <c r="F537" s="8" t="s">
        <v>237</v>
      </c>
      <c r="G537" s="8" t="s">
        <v>32</v>
      </c>
    </row>
    <row r="538" spans="1:7">
      <c r="A538" s="8">
        <v>197954</v>
      </c>
      <c r="B538" s="13">
        <v>385</v>
      </c>
      <c r="C538" s="14" t="s">
        <v>163</v>
      </c>
      <c r="D538" s="12">
        <v>2.0007610646664182</v>
      </c>
      <c r="E538" s="8">
        <v>-99</v>
      </c>
      <c r="F538" s="8" t="s">
        <v>237</v>
      </c>
      <c r="G538" s="8" t="s">
        <v>32</v>
      </c>
    </row>
    <row r="539" spans="1:7">
      <c r="A539" s="8">
        <v>197955</v>
      </c>
      <c r="B539" s="13">
        <v>2006</v>
      </c>
      <c r="C539" s="14" t="s">
        <v>163</v>
      </c>
      <c r="D539" s="12">
        <v>3.7817417458863192</v>
      </c>
      <c r="E539" s="8">
        <v>-99</v>
      </c>
      <c r="F539" s="8" t="s">
        <v>237</v>
      </c>
      <c r="G539" s="8" t="s">
        <v>32</v>
      </c>
    </row>
    <row r="540" spans="1:7">
      <c r="A540" s="8">
        <v>197956</v>
      </c>
      <c r="B540" s="13">
        <v>529</v>
      </c>
      <c r="C540" s="14" t="s">
        <v>167</v>
      </c>
      <c r="D540" s="12">
        <v>32.406409722117182</v>
      </c>
      <c r="E540" s="8">
        <v>-99</v>
      </c>
      <c r="F540" s="8" t="s">
        <v>237</v>
      </c>
      <c r="G540" s="8" t="s">
        <v>32</v>
      </c>
    </row>
    <row r="541" spans="1:7">
      <c r="A541" s="8">
        <v>197957</v>
      </c>
      <c r="B541" s="13">
        <v>438</v>
      </c>
      <c r="C541" s="14" t="s">
        <v>167</v>
      </c>
      <c r="D541" s="12">
        <v>5.1458727858884146</v>
      </c>
      <c r="E541" s="8">
        <v>-99</v>
      </c>
      <c r="F541" s="8" t="s">
        <v>237</v>
      </c>
      <c r="G541" s="8" t="s">
        <v>32</v>
      </c>
    </row>
    <row r="542" spans="1:7">
      <c r="A542" s="8">
        <v>197958</v>
      </c>
      <c r="B542" s="13">
        <v>671</v>
      </c>
      <c r="C542" s="14" t="s">
        <v>167</v>
      </c>
      <c r="D542" s="12">
        <v>6.0542982321656531</v>
      </c>
      <c r="E542" s="8">
        <v>-99</v>
      </c>
      <c r="F542" s="8" t="s">
        <v>237</v>
      </c>
      <c r="G542" s="8" t="s">
        <v>32</v>
      </c>
    </row>
    <row r="543" spans="1:7">
      <c r="A543" s="8">
        <v>197959</v>
      </c>
      <c r="B543" s="13">
        <v>491</v>
      </c>
      <c r="C543" s="14" t="s">
        <v>167</v>
      </c>
      <c r="D543" s="12">
        <v>1.5343040191402044</v>
      </c>
      <c r="E543" s="8">
        <v>-99</v>
      </c>
      <c r="F543" s="8" t="s">
        <v>237</v>
      </c>
      <c r="G543" s="8" t="s">
        <v>32</v>
      </c>
    </row>
    <row r="544" spans="1:7">
      <c r="A544" s="8">
        <v>197960</v>
      </c>
      <c r="B544" s="13">
        <v>592</v>
      </c>
      <c r="C544" s="14" t="s">
        <v>167</v>
      </c>
      <c r="D544" s="12">
        <v>3.4083768616027807</v>
      </c>
      <c r="E544" s="8">
        <v>-99</v>
      </c>
      <c r="F544" s="8" t="s">
        <v>237</v>
      </c>
      <c r="G544" s="8" t="s">
        <v>32</v>
      </c>
    </row>
    <row r="545" spans="1:7">
      <c r="A545" s="8">
        <v>197961</v>
      </c>
      <c r="B545" s="13">
        <v>508</v>
      </c>
      <c r="C545" s="14" t="s">
        <v>167</v>
      </c>
      <c r="D545" s="12">
        <v>1.3302483864489802</v>
      </c>
      <c r="E545" s="8">
        <v>-99</v>
      </c>
      <c r="F545" s="8" t="s">
        <v>237</v>
      </c>
      <c r="G545" s="8" t="s">
        <v>32</v>
      </c>
    </row>
    <row r="546" spans="1:7">
      <c r="A546" s="8">
        <v>197962</v>
      </c>
      <c r="B546" s="13">
        <v>605</v>
      </c>
      <c r="C546" s="14" t="s">
        <v>167</v>
      </c>
      <c r="D546" s="12">
        <v>1.8152314034061108</v>
      </c>
      <c r="E546" s="8">
        <v>-99</v>
      </c>
      <c r="F546" s="8" t="s">
        <v>237</v>
      </c>
      <c r="G546" s="8" t="s">
        <v>32</v>
      </c>
    </row>
    <row r="547" spans="1:7">
      <c r="A547" s="8">
        <v>197963</v>
      </c>
      <c r="B547" s="13">
        <v>601</v>
      </c>
      <c r="C547" s="14" t="s">
        <v>167</v>
      </c>
      <c r="D547" s="12">
        <v>0.87938260755027542</v>
      </c>
      <c r="E547" s="8">
        <v>-99</v>
      </c>
      <c r="F547" s="8" t="s">
        <v>237</v>
      </c>
      <c r="G547" s="8" t="s">
        <v>32</v>
      </c>
    </row>
    <row r="548" spans="1:7">
      <c r="A548" s="8">
        <v>197964</v>
      </c>
      <c r="B548" s="13">
        <v>2127</v>
      </c>
      <c r="C548" s="14" t="s">
        <v>167</v>
      </c>
      <c r="D548" s="12">
        <v>1.4089555590584524</v>
      </c>
      <c r="E548" s="8">
        <v>-99</v>
      </c>
      <c r="F548" s="8" t="s">
        <v>237</v>
      </c>
      <c r="G548" s="8" t="s">
        <v>32</v>
      </c>
    </row>
    <row r="549" spans="1:7">
      <c r="A549" s="8">
        <v>197965</v>
      </c>
      <c r="B549" s="13">
        <v>2126</v>
      </c>
      <c r="C549" s="14" t="s">
        <v>167</v>
      </c>
      <c r="D549" s="12">
        <v>0.3634133648881801</v>
      </c>
      <c r="E549" s="8">
        <v>-99</v>
      </c>
      <c r="F549" s="8" t="s">
        <v>237</v>
      </c>
      <c r="G549" s="8" t="s">
        <v>32</v>
      </c>
    </row>
    <row r="550" spans="1:7">
      <c r="A550" s="8">
        <v>197966</v>
      </c>
      <c r="B550" s="13">
        <v>2014</v>
      </c>
      <c r="C550" s="14" t="s">
        <v>167</v>
      </c>
      <c r="D550" s="12">
        <v>10.520093541693234</v>
      </c>
      <c r="E550" s="8">
        <v>-99</v>
      </c>
      <c r="F550" s="8" t="s">
        <v>237</v>
      </c>
      <c r="G550" s="8" t="s">
        <v>32</v>
      </c>
    </row>
    <row r="551" spans="1:7">
      <c r="A551" s="8">
        <v>197967</v>
      </c>
      <c r="B551" s="13">
        <v>302</v>
      </c>
      <c r="C551" s="14" t="s">
        <v>167</v>
      </c>
      <c r="D551" s="12">
        <v>7.7700930018634899</v>
      </c>
      <c r="E551" s="8">
        <v>-99</v>
      </c>
      <c r="F551" s="8" t="s">
        <v>237</v>
      </c>
      <c r="G551" s="8" t="s">
        <v>32</v>
      </c>
    </row>
    <row r="552" spans="1:7">
      <c r="A552" s="8">
        <v>197968</v>
      </c>
      <c r="B552" s="13">
        <v>717</v>
      </c>
      <c r="C552" s="14" t="s">
        <v>167</v>
      </c>
      <c r="D552" s="12">
        <v>13.219673986037852</v>
      </c>
      <c r="E552" s="8">
        <v>-99</v>
      </c>
      <c r="F552" s="8" t="s">
        <v>237</v>
      </c>
      <c r="G552" s="8" t="s">
        <v>32</v>
      </c>
    </row>
    <row r="553" spans="1:7">
      <c r="A553" s="8">
        <v>197969</v>
      </c>
      <c r="B553" s="13">
        <v>449</v>
      </c>
      <c r="C553" s="14" t="s">
        <v>167</v>
      </c>
      <c r="D553" s="12">
        <v>2.5962570366803539</v>
      </c>
      <c r="E553" s="8">
        <v>-99</v>
      </c>
      <c r="F553" s="8" t="s">
        <v>237</v>
      </c>
      <c r="G553" s="8" t="s">
        <v>32</v>
      </c>
    </row>
    <row r="554" spans="1:7">
      <c r="A554" s="8">
        <v>197970</v>
      </c>
      <c r="B554" s="13">
        <v>507</v>
      </c>
      <c r="C554" s="14" t="s">
        <v>167</v>
      </c>
      <c r="D554" s="12">
        <v>9.6954496673569519</v>
      </c>
      <c r="E554" s="8">
        <v>-99</v>
      </c>
      <c r="F554" s="8" t="s">
        <v>237</v>
      </c>
      <c r="G554" s="8" t="s">
        <v>32</v>
      </c>
    </row>
    <row r="555" spans="1:7">
      <c r="A555" s="8">
        <v>197971</v>
      </c>
      <c r="B555" s="13">
        <v>118</v>
      </c>
      <c r="C555" s="14" t="s">
        <v>167</v>
      </c>
      <c r="D555" s="12">
        <v>2.2996745906471293E-2</v>
      </c>
      <c r="E555" s="8">
        <v>-99</v>
      </c>
      <c r="F555" s="8" t="s">
        <v>237</v>
      </c>
      <c r="G555" s="8" t="s">
        <v>32</v>
      </c>
    </row>
    <row r="556" spans="1:7">
      <c r="A556" s="8">
        <v>197972</v>
      </c>
      <c r="B556" s="13">
        <v>385</v>
      </c>
      <c r="C556" s="14" t="s">
        <v>167</v>
      </c>
      <c r="D556" s="12">
        <v>0.96888637448203341</v>
      </c>
      <c r="E556" s="8">
        <v>-99</v>
      </c>
      <c r="F556" s="8" t="s">
        <v>237</v>
      </c>
      <c r="G556" s="8" t="s">
        <v>32</v>
      </c>
    </row>
    <row r="557" spans="1:7">
      <c r="A557" s="8">
        <v>197973</v>
      </c>
      <c r="B557" s="13">
        <v>2006</v>
      </c>
      <c r="C557" s="14" t="s">
        <v>167</v>
      </c>
      <c r="D557" s="12">
        <v>0.86005670371338061</v>
      </c>
      <c r="E557" s="8">
        <v>-99</v>
      </c>
      <c r="F557" s="8" t="s">
        <v>237</v>
      </c>
      <c r="G557" s="8" t="s">
        <v>32</v>
      </c>
    </row>
    <row r="558" spans="1:7">
      <c r="A558" s="8">
        <v>197974</v>
      </c>
      <c r="B558" s="13">
        <v>529</v>
      </c>
      <c r="C558" s="14" t="s">
        <v>171</v>
      </c>
      <c r="D558" s="12">
        <v>9.0773750858489688</v>
      </c>
      <c r="E558" s="8">
        <v>-99</v>
      </c>
      <c r="F558" s="8" t="s">
        <v>237</v>
      </c>
      <c r="G558" s="8" t="s">
        <v>32</v>
      </c>
    </row>
    <row r="559" spans="1:7">
      <c r="A559" s="8">
        <v>197975</v>
      </c>
      <c r="B559" s="13">
        <v>438</v>
      </c>
      <c r="C559" s="14" t="s">
        <v>171</v>
      </c>
      <c r="D559" s="12">
        <v>3.8557083603934825</v>
      </c>
      <c r="E559" s="8">
        <v>-99</v>
      </c>
      <c r="F559" s="8" t="s">
        <v>237</v>
      </c>
      <c r="G559" s="8" t="s">
        <v>32</v>
      </c>
    </row>
    <row r="560" spans="1:7">
      <c r="A560" s="8">
        <v>197976</v>
      </c>
      <c r="B560" s="13">
        <v>671</v>
      </c>
      <c r="C560" s="14" t="s">
        <v>171</v>
      </c>
      <c r="D560" s="12">
        <v>5.967307879846711</v>
      </c>
      <c r="E560" s="8">
        <v>-99</v>
      </c>
      <c r="F560" s="8" t="s">
        <v>237</v>
      </c>
      <c r="G560" s="8" t="s">
        <v>32</v>
      </c>
    </row>
    <row r="561" spans="1:7">
      <c r="A561" s="8">
        <v>197977</v>
      </c>
      <c r="B561" s="13">
        <v>491</v>
      </c>
      <c r="C561" s="14" t="s">
        <v>171</v>
      </c>
      <c r="D561" s="12">
        <v>2.8728283580695932</v>
      </c>
      <c r="E561" s="8">
        <v>-99</v>
      </c>
      <c r="F561" s="8" t="s">
        <v>237</v>
      </c>
      <c r="G561" s="8" t="s">
        <v>32</v>
      </c>
    </row>
    <row r="562" spans="1:7">
      <c r="A562" s="8">
        <v>197978</v>
      </c>
      <c r="B562" s="13">
        <v>592</v>
      </c>
      <c r="C562" s="14" t="s">
        <v>171</v>
      </c>
      <c r="D562" s="12">
        <v>5.2378509433531688</v>
      </c>
      <c r="E562" s="8">
        <v>-99</v>
      </c>
      <c r="F562" s="8" t="s">
        <v>237</v>
      </c>
      <c r="G562" s="8" t="s">
        <v>32</v>
      </c>
    </row>
    <row r="563" spans="1:7">
      <c r="A563" s="8">
        <v>197979</v>
      </c>
      <c r="B563" s="13">
        <v>508</v>
      </c>
      <c r="C563" s="14" t="s">
        <v>171</v>
      </c>
      <c r="D563" s="12">
        <v>3.1082516687381134</v>
      </c>
      <c r="E563" s="8">
        <v>-99</v>
      </c>
      <c r="F563" s="8" t="s">
        <v>237</v>
      </c>
      <c r="G563" s="8" t="s">
        <v>32</v>
      </c>
    </row>
    <row r="564" spans="1:7">
      <c r="A564" s="8">
        <v>197980</v>
      </c>
      <c r="B564" s="13">
        <v>605</v>
      </c>
      <c r="C564" s="14" t="s">
        <v>171</v>
      </c>
      <c r="D564" s="12">
        <v>2.6825859890320793</v>
      </c>
      <c r="E564" s="8">
        <v>-99</v>
      </c>
      <c r="F564" s="8" t="s">
        <v>237</v>
      </c>
      <c r="G564" s="8" t="s">
        <v>32</v>
      </c>
    </row>
    <row r="565" spans="1:7">
      <c r="A565" s="8">
        <v>197981</v>
      </c>
      <c r="B565" s="13">
        <v>601</v>
      </c>
      <c r="C565" s="14" t="s">
        <v>171</v>
      </c>
      <c r="D565" s="12">
        <v>1.9869499181452022</v>
      </c>
      <c r="E565" s="8">
        <v>-99</v>
      </c>
      <c r="F565" s="8" t="s">
        <v>237</v>
      </c>
      <c r="G565" s="8" t="s">
        <v>32</v>
      </c>
    </row>
    <row r="566" spans="1:7">
      <c r="A566" s="8">
        <v>197982</v>
      </c>
      <c r="B566" s="13">
        <v>2127</v>
      </c>
      <c r="C566" s="14" t="s">
        <v>171</v>
      </c>
      <c r="D566" s="12">
        <v>2.8439872518160585</v>
      </c>
      <c r="E566" s="8">
        <v>-99</v>
      </c>
      <c r="F566" s="8" t="s">
        <v>237</v>
      </c>
      <c r="G566" s="8" t="s">
        <v>32</v>
      </c>
    </row>
    <row r="567" spans="1:7">
      <c r="A567" s="8">
        <v>197983</v>
      </c>
      <c r="B567" s="13">
        <v>2126</v>
      </c>
      <c r="C567" s="14" t="s">
        <v>171</v>
      </c>
      <c r="D567" s="12">
        <v>3.6715350730676022</v>
      </c>
      <c r="E567" s="8">
        <v>-99</v>
      </c>
      <c r="F567" s="8" t="s">
        <v>237</v>
      </c>
      <c r="G567" s="8" t="s">
        <v>32</v>
      </c>
    </row>
    <row r="568" spans="1:7">
      <c r="A568" s="8">
        <v>197984</v>
      </c>
      <c r="B568" s="13">
        <v>2014</v>
      </c>
      <c r="C568" s="14" t="s">
        <v>171</v>
      </c>
      <c r="D568" s="12">
        <v>43.155683876576639</v>
      </c>
      <c r="E568" s="8">
        <v>-99</v>
      </c>
      <c r="F568" s="8" t="s">
        <v>237</v>
      </c>
      <c r="G568" s="8" t="s">
        <v>32</v>
      </c>
    </row>
    <row r="569" spans="1:7">
      <c r="A569" s="8">
        <v>197985</v>
      </c>
      <c r="B569" s="13">
        <v>302</v>
      </c>
      <c r="C569" s="14" t="s">
        <v>171</v>
      </c>
      <c r="D569" s="12">
        <v>3.5813288072853942</v>
      </c>
      <c r="E569" s="8">
        <v>-99</v>
      </c>
      <c r="F569" s="8" t="s">
        <v>237</v>
      </c>
      <c r="G569" s="8" t="s">
        <v>32</v>
      </c>
    </row>
    <row r="570" spans="1:7">
      <c r="A570" s="8">
        <v>197986</v>
      </c>
      <c r="B570" s="13">
        <v>717</v>
      </c>
      <c r="C570" s="14" t="s">
        <v>171</v>
      </c>
      <c r="D570" s="12">
        <v>2.9237412102060136</v>
      </c>
      <c r="E570" s="8">
        <v>-99</v>
      </c>
      <c r="F570" s="8" t="s">
        <v>237</v>
      </c>
      <c r="G570" s="8" t="s">
        <v>32</v>
      </c>
    </row>
    <row r="571" spans="1:7">
      <c r="A571" s="8">
        <v>197987</v>
      </c>
      <c r="B571" s="13">
        <v>449</v>
      </c>
      <c r="C571" s="14" t="s">
        <v>171</v>
      </c>
      <c r="D571" s="12">
        <v>8.2970052972190053E-2</v>
      </c>
      <c r="E571" s="8">
        <v>-99</v>
      </c>
      <c r="F571" s="8" t="s">
        <v>237</v>
      </c>
      <c r="G571" s="8" t="s">
        <v>32</v>
      </c>
    </row>
    <row r="572" spans="1:7">
      <c r="A572" s="8">
        <v>197988</v>
      </c>
      <c r="B572" s="13">
        <v>507</v>
      </c>
      <c r="C572" s="14" t="s">
        <v>171</v>
      </c>
      <c r="D572" s="12">
        <v>1.0441414168660323</v>
      </c>
      <c r="E572" s="8">
        <v>-99</v>
      </c>
      <c r="F572" s="8" t="s">
        <v>237</v>
      </c>
      <c r="G572" s="8" t="s">
        <v>32</v>
      </c>
    </row>
    <row r="573" spans="1:7">
      <c r="A573" s="8">
        <v>197989</v>
      </c>
      <c r="B573" s="13">
        <v>118</v>
      </c>
      <c r="C573" s="14" t="s">
        <v>171</v>
      </c>
      <c r="D573" s="12">
        <v>0.13873298322858574</v>
      </c>
      <c r="E573" s="8">
        <v>-99</v>
      </c>
      <c r="F573" s="8" t="s">
        <v>237</v>
      </c>
      <c r="G573" s="8" t="s">
        <v>32</v>
      </c>
    </row>
    <row r="574" spans="1:7">
      <c r="A574" s="8">
        <v>197990</v>
      </c>
      <c r="B574" s="13">
        <v>385</v>
      </c>
      <c r="C574" s="14" t="s">
        <v>171</v>
      </c>
      <c r="D574" s="12">
        <v>3.3343119943728827</v>
      </c>
      <c r="E574" s="8">
        <v>-99</v>
      </c>
      <c r="F574" s="8" t="s">
        <v>237</v>
      </c>
      <c r="G574" s="8" t="s">
        <v>32</v>
      </c>
    </row>
    <row r="575" spans="1:7">
      <c r="A575" s="8">
        <v>197991</v>
      </c>
      <c r="B575" s="13">
        <v>2006</v>
      </c>
      <c r="C575" s="14" t="s">
        <v>171</v>
      </c>
      <c r="D575" s="12">
        <v>4.4347091301812886</v>
      </c>
      <c r="E575" s="8">
        <v>-99</v>
      </c>
      <c r="F575" s="8" t="s">
        <v>237</v>
      </c>
      <c r="G575" s="8" t="s">
        <v>32</v>
      </c>
    </row>
    <row r="576" spans="1:7">
      <c r="A576" s="8">
        <v>197992</v>
      </c>
      <c r="B576" s="13">
        <v>529</v>
      </c>
      <c r="C576" s="14" t="s">
        <v>175</v>
      </c>
      <c r="D576" s="12">
        <v>70.216629576209897</v>
      </c>
      <c r="E576" s="8">
        <v>-99</v>
      </c>
      <c r="F576" s="8" t="s">
        <v>237</v>
      </c>
      <c r="G576" s="8" t="s">
        <v>32</v>
      </c>
    </row>
    <row r="577" spans="1:7">
      <c r="A577" s="8">
        <v>197993</v>
      </c>
      <c r="B577" s="13">
        <v>438</v>
      </c>
      <c r="C577" s="14" t="s">
        <v>175</v>
      </c>
      <c r="D577" s="12">
        <v>4.6729980142954712</v>
      </c>
      <c r="E577" s="8">
        <v>-99</v>
      </c>
      <c r="F577" s="8" t="s">
        <v>237</v>
      </c>
      <c r="G577" s="8" t="s">
        <v>32</v>
      </c>
    </row>
    <row r="578" spans="1:7">
      <c r="A578" s="8">
        <v>197994</v>
      </c>
      <c r="B578" s="13">
        <v>671</v>
      </c>
      <c r="C578" s="14" t="s">
        <v>175</v>
      </c>
      <c r="D578" s="12">
        <v>2.2559920731634211</v>
      </c>
      <c r="E578" s="8">
        <v>-99</v>
      </c>
      <c r="F578" s="8" t="s">
        <v>237</v>
      </c>
      <c r="G578" s="8" t="s">
        <v>32</v>
      </c>
    </row>
    <row r="579" spans="1:7">
      <c r="A579" s="8">
        <v>197995</v>
      </c>
      <c r="B579" s="13">
        <v>491</v>
      </c>
      <c r="C579" s="14" t="s">
        <v>175</v>
      </c>
      <c r="D579" s="12">
        <v>1.1025254805444924</v>
      </c>
      <c r="E579" s="8">
        <v>-99</v>
      </c>
      <c r="F579" s="8" t="s">
        <v>237</v>
      </c>
      <c r="G579" s="8" t="s">
        <v>32</v>
      </c>
    </row>
    <row r="580" spans="1:7">
      <c r="A580" s="8">
        <v>197996</v>
      </c>
      <c r="B580" s="13">
        <v>592</v>
      </c>
      <c r="C580" s="14" t="s">
        <v>175</v>
      </c>
      <c r="D580" s="12">
        <v>1.0693638154293617</v>
      </c>
      <c r="E580" s="8">
        <v>-99</v>
      </c>
      <c r="F580" s="8" t="s">
        <v>237</v>
      </c>
      <c r="G580" s="8" t="s">
        <v>32</v>
      </c>
    </row>
    <row r="581" spans="1:7">
      <c r="A581" s="8">
        <v>197997</v>
      </c>
      <c r="B581" s="13">
        <v>508</v>
      </c>
      <c r="C581" s="14" t="s">
        <v>175</v>
      </c>
      <c r="D581" s="12">
        <v>0.76751275525492724</v>
      </c>
      <c r="E581" s="8">
        <v>-99</v>
      </c>
      <c r="F581" s="8" t="s">
        <v>237</v>
      </c>
      <c r="G581" s="8" t="s">
        <v>32</v>
      </c>
    </row>
    <row r="582" spans="1:7">
      <c r="A582" s="8">
        <v>197998</v>
      </c>
      <c r="B582" s="13">
        <v>605</v>
      </c>
      <c r="C582" s="14" t="s">
        <v>175</v>
      </c>
      <c r="D582" s="12">
        <v>0.48583837084330533</v>
      </c>
      <c r="E582" s="8">
        <v>-99</v>
      </c>
      <c r="F582" s="8" t="s">
        <v>237</v>
      </c>
      <c r="G582" s="8" t="s">
        <v>32</v>
      </c>
    </row>
    <row r="583" spans="1:7">
      <c r="A583" s="8">
        <v>197999</v>
      </c>
      <c r="B583" s="13">
        <v>601</v>
      </c>
      <c r="C583" s="14" t="s">
        <v>175</v>
      </c>
      <c r="D583" s="12">
        <v>0.35858547519067935</v>
      </c>
      <c r="E583" s="8">
        <v>-99</v>
      </c>
      <c r="F583" s="8" t="s">
        <v>237</v>
      </c>
      <c r="G583" s="8" t="s">
        <v>32</v>
      </c>
    </row>
    <row r="584" spans="1:7">
      <c r="A584" s="8">
        <v>198000</v>
      </c>
      <c r="B584" s="13">
        <v>2127</v>
      </c>
      <c r="C584" s="14" t="s">
        <v>175</v>
      </c>
      <c r="D584" s="12">
        <v>0.61309126649593071</v>
      </c>
      <c r="E584" s="8">
        <v>-99</v>
      </c>
      <c r="F584" s="8" t="s">
        <v>237</v>
      </c>
      <c r="G584" s="8" t="s">
        <v>32</v>
      </c>
    </row>
    <row r="585" spans="1:7">
      <c r="A585" s="8">
        <v>198001</v>
      </c>
      <c r="B585" s="13">
        <v>2126</v>
      </c>
      <c r="C585" s="14" t="s">
        <v>175</v>
      </c>
      <c r="D585" s="12">
        <v>0.87898389461782378</v>
      </c>
      <c r="E585" s="8">
        <v>-99</v>
      </c>
      <c r="F585" s="8" t="s">
        <v>237</v>
      </c>
      <c r="G585" s="8" t="s">
        <v>32</v>
      </c>
    </row>
    <row r="586" spans="1:7">
      <c r="A586" s="8">
        <v>198002</v>
      </c>
      <c r="B586" s="13">
        <v>2014</v>
      </c>
      <c r="C586" s="14" t="s">
        <v>175</v>
      </c>
      <c r="D586" s="12">
        <v>2.3245128631302232</v>
      </c>
      <c r="E586" s="8">
        <v>-99</v>
      </c>
      <c r="F586" s="8" t="s">
        <v>237</v>
      </c>
      <c r="G586" s="8" t="s">
        <v>32</v>
      </c>
    </row>
    <row r="587" spans="1:7">
      <c r="A587" s="8">
        <v>198003</v>
      </c>
      <c r="B587" s="13">
        <v>302</v>
      </c>
      <c r="C587" s="14" t="s">
        <v>175</v>
      </c>
      <c r="D587" s="12">
        <v>4.461642341453282</v>
      </c>
      <c r="E587" s="8">
        <v>-99</v>
      </c>
      <c r="F587" s="8" t="s">
        <v>237</v>
      </c>
      <c r="G587" s="8" t="s">
        <v>32</v>
      </c>
    </row>
    <row r="588" spans="1:7">
      <c r="A588" s="8">
        <v>198004</v>
      </c>
      <c r="B588" s="13">
        <v>717</v>
      </c>
      <c r="C588" s="14" t="s">
        <v>175</v>
      </c>
      <c r="D588" s="12">
        <v>5.707002704873168</v>
      </c>
      <c r="E588" s="8">
        <v>-99</v>
      </c>
      <c r="F588" s="8" t="s">
        <v>237</v>
      </c>
      <c r="G588" s="8" t="s">
        <v>32</v>
      </c>
    </row>
    <row r="589" spans="1:7">
      <c r="A589" s="8">
        <v>198005</v>
      </c>
      <c r="B589" s="13">
        <v>449</v>
      </c>
      <c r="C589" s="14" t="s">
        <v>175</v>
      </c>
      <c r="D589" s="12">
        <v>0.19677253095421671</v>
      </c>
      <c r="E589" s="8">
        <v>-99</v>
      </c>
      <c r="F589" s="8" t="s">
        <v>237</v>
      </c>
      <c r="G589" s="8" t="s">
        <v>32</v>
      </c>
    </row>
    <row r="590" spans="1:7">
      <c r="A590" s="8">
        <v>198006</v>
      </c>
      <c r="B590" s="13">
        <v>507</v>
      </c>
      <c r="C590" s="14" t="s">
        <v>175</v>
      </c>
      <c r="D590" s="12">
        <v>3.1153985992193003</v>
      </c>
      <c r="E590" s="8">
        <v>-99</v>
      </c>
      <c r="F590" s="8" t="s">
        <v>237</v>
      </c>
      <c r="G590" s="8" t="s">
        <v>32</v>
      </c>
    </row>
    <row r="591" spans="1:7">
      <c r="A591" s="8">
        <v>198007</v>
      </c>
      <c r="B591" s="13">
        <v>118</v>
      </c>
      <c r="C591" s="14" t="s">
        <v>175</v>
      </c>
      <c r="D591" s="12">
        <v>2.9166283775955013E-2</v>
      </c>
      <c r="E591" s="8">
        <v>-99</v>
      </c>
      <c r="F591" s="8" t="s">
        <v>237</v>
      </c>
      <c r="G591" s="8" t="s">
        <v>32</v>
      </c>
    </row>
    <row r="592" spans="1:7">
      <c r="A592" s="8">
        <v>198008</v>
      </c>
      <c r="B592" s="13">
        <v>385</v>
      </c>
      <c r="C592" s="14" t="s">
        <v>175</v>
      </c>
      <c r="D592" s="12">
        <v>0.61668710970118545</v>
      </c>
      <c r="E592" s="8">
        <v>-99</v>
      </c>
      <c r="F592" s="8" t="s">
        <v>237</v>
      </c>
      <c r="G592" s="8" t="s">
        <v>32</v>
      </c>
    </row>
    <row r="593" spans="1:7">
      <c r="A593" s="8">
        <v>198009</v>
      </c>
      <c r="B593" s="13">
        <v>2006</v>
      </c>
      <c r="C593" s="14" t="s">
        <v>175</v>
      </c>
      <c r="D593" s="12">
        <v>1.1272968448473564</v>
      </c>
      <c r="E593" s="8">
        <v>-99</v>
      </c>
      <c r="F593" s="8" t="s">
        <v>237</v>
      </c>
      <c r="G593" s="8" t="s">
        <v>32</v>
      </c>
    </row>
    <row r="594" spans="1:7">
      <c r="A594" s="8">
        <v>198010</v>
      </c>
      <c r="B594" s="13">
        <v>529</v>
      </c>
      <c r="C594" s="14" t="s">
        <v>179</v>
      </c>
      <c r="D594" s="12">
        <v>7.0977169510591782</v>
      </c>
      <c r="E594" s="8">
        <v>-99</v>
      </c>
      <c r="F594" s="8" t="s">
        <v>237</v>
      </c>
      <c r="G594" s="8" t="s">
        <v>32</v>
      </c>
    </row>
    <row r="595" spans="1:7">
      <c r="A595" s="8">
        <v>198011</v>
      </c>
      <c r="B595" s="13">
        <v>438</v>
      </c>
      <c r="C595" s="14" t="s">
        <v>179</v>
      </c>
      <c r="D595" s="12">
        <v>2.1287568143944573</v>
      </c>
      <c r="E595" s="8">
        <v>-99</v>
      </c>
      <c r="F595" s="8" t="s">
        <v>237</v>
      </c>
      <c r="G595" s="8" t="s">
        <v>32</v>
      </c>
    </row>
    <row r="596" spans="1:7">
      <c r="A596" s="8">
        <v>198012</v>
      </c>
      <c r="B596" s="13">
        <v>671</v>
      </c>
      <c r="C596" s="14" t="s">
        <v>179</v>
      </c>
      <c r="D596" s="12">
        <v>5.064912951606285</v>
      </c>
      <c r="E596" s="8">
        <v>-99</v>
      </c>
      <c r="F596" s="8" t="s">
        <v>237</v>
      </c>
      <c r="G596" s="8" t="s">
        <v>32</v>
      </c>
    </row>
    <row r="597" spans="1:7">
      <c r="A597" s="8">
        <v>198013</v>
      </c>
      <c r="B597" s="13">
        <v>491</v>
      </c>
      <c r="C597" s="14" t="s">
        <v>179</v>
      </c>
      <c r="D597" s="12">
        <v>1.69086305893387</v>
      </c>
      <c r="E597" s="8">
        <v>-99</v>
      </c>
      <c r="F597" s="8" t="s">
        <v>237</v>
      </c>
      <c r="G597" s="8" t="s">
        <v>32</v>
      </c>
    </row>
    <row r="598" spans="1:7">
      <c r="A598" s="8">
        <v>198014</v>
      </c>
      <c r="B598" s="13">
        <v>592</v>
      </c>
      <c r="C598" s="14" t="s">
        <v>179</v>
      </c>
      <c r="D598" s="12">
        <v>5.0614237583356818</v>
      </c>
      <c r="E598" s="8">
        <v>-99</v>
      </c>
      <c r="F598" s="8" t="s">
        <v>237</v>
      </c>
      <c r="G598" s="8" t="s">
        <v>32</v>
      </c>
    </row>
    <row r="599" spans="1:7">
      <c r="A599" s="8">
        <v>198015</v>
      </c>
      <c r="B599" s="13">
        <v>508</v>
      </c>
      <c r="C599" s="14" t="s">
        <v>179</v>
      </c>
      <c r="D599" s="12">
        <v>2.0512967237870865</v>
      </c>
      <c r="E599" s="8">
        <v>-99</v>
      </c>
      <c r="F599" s="8" t="s">
        <v>237</v>
      </c>
      <c r="G599" s="8" t="s">
        <v>32</v>
      </c>
    </row>
    <row r="600" spans="1:7">
      <c r="A600" s="8">
        <v>198016</v>
      </c>
      <c r="B600" s="13">
        <v>605</v>
      </c>
      <c r="C600" s="14" t="s">
        <v>179</v>
      </c>
      <c r="D600" s="12">
        <v>2.8848649961339738</v>
      </c>
      <c r="E600" s="8">
        <v>-99</v>
      </c>
      <c r="F600" s="8" t="s">
        <v>237</v>
      </c>
      <c r="G600" s="8" t="s">
        <v>32</v>
      </c>
    </row>
    <row r="601" spans="1:7">
      <c r="A601" s="8">
        <v>198017</v>
      </c>
      <c r="B601" s="13">
        <v>601</v>
      </c>
      <c r="C601" s="14" t="s">
        <v>179</v>
      </c>
      <c r="D601" s="12">
        <v>2.3667197954495336</v>
      </c>
      <c r="E601" s="8">
        <v>-99</v>
      </c>
      <c r="F601" s="8" t="s">
        <v>237</v>
      </c>
      <c r="G601" s="8" t="s">
        <v>32</v>
      </c>
    </row>
    <row r="602" spans="1:7">
      <c r="A602" s="8">
        <v>198018</v>
      </c>
      <c r="B602" s="13">
        <v>2127</v>
      </c>
      <c r="C602" s="14" t="s">
        <v>179</v>
      </c>
      <c r="D602" s="12">
        <v>2.3252681793947785</v>
      </c>
      <c r="E602" s="8">
        <v>-99</v>
      </c>
      <c r="F602" s="8" t="s">
        <v>237</v>
      </c>
      <c r="G602" s="8" t="s">
        <v>32</v>
      </c>
    </row>
    <row r="603" spans="1:7">
      <c r="A603" s="8">
        <v>198019</v>
      </c>
      <c r="B603" s="13">
        <v>2126</v>
      </c>
      <c r="C603" s="14" t="s">
        <v>179</v>
      </c>
      <c r="D603" s="12">
        <v>5.6727304193452035</v>
      </c>
      <c r="E603" s="8">
        <v>-99</v>
      </c>
      <c r="F603" s="8" t="s">
        <v>237</v>
      </c>
      <c r="G603" s="8" t="s">
        <v>32</v>
      </c>
    </row>
    <row r="604" spans="1:7">
      <c r="A604" s="8">
        <v>198020</v>
      </c>
      <c r="B604" s="13">
        <v>2014</v>
      </c>
      <c r="C604" s="14" t="s">
        <v>179</v>
      </c>
      <c r="D604" s="12">
        <v>2.1291057337215173</v>
      </c>
      <c r="E604" s="8">
        <v>-99</v>
      </c>
      <c r="F604" s="8" t="s">
        <v>237</v>
      </c>
      <c r="G604" s="8" t="s">
        <v>32</v>
      </c>
    </row>
    <row r="605" spans="1:7">
      <c r="A605" s="8">
        <v>198021</v>
      </c>
      <c r="B605" s="13">
        <v>302</v>
      </c>
      <c r="C605" s="14" t="s">
        <v>179</v>
      </c>
      <c r="D605" s="12">
        <v>18.865719094819529</v>
      </c>
      <c r="E605" s="8">
        <v>-99</v>
      </c>
      <c r="F605" s="8" t="s">
        <v>237</v>
      </c>
      <c r="G605" s="8" t="s">
        <v>32</v>
      </c>
    </row>
    <row r="606" spans="1:7">
      <c r="A606" s="8">
        <v>198022</v>
      </c>
      <c r="B606" s="13">
        <v>717</v>
      </c>
      <c r="C606" s="14" t="s">
        <v>179</v>
      </c>
      <c r="D606" s="12">
        <v>21.357352009356624</v>
      </c>
      <c r="E606" s="8">
        <v>-99</v>
      </c>
      <c r="F606" s="8" t="s">
        <v>237</v>
      </c>
      <c r="G606" s="8" t="s">
        <v>32</v>
      </c>
    </row>
    <row r="607" spans="1:7">
      <c r="A607" s="8">
        <v>198023</v>
      </c>
      <c r="B607" s="13">
        <v>449</v>
      </c>
      <c r="C607" s="14" t="s">
        <v>179</v>
      </c>
      <c r="D607" s="12">
        <v>1.7069133479786405</v>
      </c>
      <c r="E607" s="8">
        <v>-99</v>
      </c>
      <c r="F607" s="8" t="s">
        <v>237</v>
      </c>
      <c r="G607" s="8" t="s">
        <v>32</v>
      </c>
    </row>
    <row r="608" spans="1:7">
      <c r="A608" s="8">
        <v>198024</v>
      </c>
      <c r="B608" s="13">
        <v>507</v>
      </c>
      <c r="C608" s="14" t="s">
        <v>179</v>
      </c>
      <c r="D608" s="12">
        <v>6.5195576261203803</v>
      </c>
      <c r="E608" s="8">
        <v>-99</v>
      </c>
      <c r="F608" s="8" t="s">
        <v>237</v>
      </c>
      <c r="G608" s="8" t="s">
        <v>32</v>
      </c>
    </row>
    <row r="609" spans="1:7">
      <c r="A609" s="8">
        <v>198025</v>
      </c>
      <c r="B609" s="13">
        <v>118</v>
      </c>
      <c r="C609" s="14" t="s">
        <v>179</v>
      </c>
      <c r="D609" s="12">
        <v>0.27634410703170142</v>
      </c>
      <c r="E609" s="8">
        <v>-99</v>
      </c>
      <c r="F609" s="8" t="s">
        <v>237</v>
      </c>
      <c r="G609" s="8" t="s">
        <v>32</v>
      </c>
    </row>
    <row r="610" spans="1:7">
      <c r="A610" s="8">
        <v>198026</v>
      </c>
      <c r="B610" s="13">
        <v>385</v>
      </c>
      <c r="C610" s="14" t="s">
        <v>179</v>
      </c>
      <c r="D610" s="12">
        <v>5.907902045783799</v>
      </c>
      <c r="E610" s="8">
        <v>-99</v>
      </c>
      <c r="F610" s="8" t="s">
        <v>237</v>
      </c>
      <c r="G610" s="8" t="s">
        <v>32</v>
      </c>
    </row>
    <row r="611" spans="1:7">
      <c r="A611" s="8">
        <v>198027</v>
      </c>
      <c r="B611" s="13">
        <v>2006</v>
      </c>
      <c r="C611" s="14" t="s">
        <v>179</v>
      </c>
      <c r="D611" s="12">
        <v>6.8925523867477647</v>
      </c>
      <c r="E611" s="8">
        <v>-99</v>
      </c>
      <c r="F611" s="8" t="s">
        <v>237</v>
      </c>
      <c r="G611" s="8" t="s">
        <v>32</v>
      </c>
    </row>
    <row r="612" spans="1:7">
      <c r="A612" s="8">
        <v>198028</v>
      </c>
      <c r="B612" s="13">
        <v>529</v>
      </c>
      <c r="C612" s="14" t="s">
        <v>183</v>
      </c>
      <c r="D612" s="12">
        <v>2.3921285942945349</v>
      </c>
      <c r="E612" s="8">
        <v>-99</v>
      </c>
      <c r="F612" s="8" t="s">
        <v>237</v>
      </c>
      <c r="G612" s="8" t="s">
        <v>32</v>
      </c>
    </row>
    <row r="613" spans="1:7">
      <c r="A613" s="8">
        <v>198029</v>
      </c>
      <c r="B613" s="13">
        <v>438</v>
      </c>
      <c r="C613" s="14" t="s">
        <v>183</v>
      </c>
      <c r="D613" s="12">
        <v>0.92872711173672817</v>
      </c>
      <c r="E613" s="8">
        <v>-99</v>
      </c>
      <c r="F613" s="8" t="s">
        <v>237</v>
      </c>
      <c r="G613" s="8" t="s">
        <v>32</v>
      </c>
    </row>
    <row r="614" spans="1:7">
      <c r="A614" s="8">
        <v>198030</v>
      </c>
      <c r="B614" s="13">
        <v>671</v>
      </c>
      <c r="C614" s="14" t="s">
        <v>183</v>
      </c>
      <c r="D614" s="12">
        <v>1.0283400120330128</v>
      </c>
      <c r="E614" s="8">
        <v>-99</v>
      </c>
      <c r="F614" s="8" t="s">
        <v>237</v>
      </c>
      <c r="G614" s="8" t="s">
        <v>32</v>
      </c>
    </row>
    <row r="615" spans="1:7">
      <c r="A615" s="8">
        <v>198031</v>
      </c>
      <c r="B615" s="13">
        <v>491</v>
      </c>
      <c r="C615" s="14" t="s">
        <v>183</v>
      </c>
      <c r="D615" s="12">
        <v>1.0107445709550336</v>
      </c>
      <c r="E615" s="8">
        <v>-99</v>
      </c>
      <c r="F615" s="8" t="s">
        <v>237</v>
      </c>
      <c r="G615" s="8" t="s">
        <v>32</v>
      </c>
    </row>
    <row r="616" spans="1:7">
      <c r="A616" s="8">
        <v>198032</v>
      </c>
      <c r="B616" s="13">
        <v>592</v>
      </c>
      <c r="C616" s="14" t="s">
        <v>183</v>
      </c>
      <c r="D616" s="12">
        <v>0.99045305422801566</v>
      </c>
      <c r="E616" s="8">
        <v>-99</v>
      </c>
      <c r="F616" s="8" t="s">
        <v>237</v>
      </c>
      <c r="G616" s="8" t="s">
        <v>32</v>
      </c>
    </row>
    <row r="617" spans="1:7">
      <c r="A617" s="8">
        <v>198033</v>
      </c>
      <c r="B617" s="13">
        <v>508</v>
      </c>
      <c r="C617" s="14" t="s">
        <v>183</v>
      </c>
      <c r="D617" s="12">
        <v>1.1280948110476667</v>
      </c>
      <c r="E617" s="8">
        <v>-99</v>
      </c>
      <c r="F617" s="8" t="s">
        <v>237</v>
      </c>
      <c r="G617" s="8" t="s">
        <v>32</v>
      </c>
    </row>
    <row r="618" spans="1:7">
      <c r="A618" s="8">
        <v>198034</v>
      </c>
      <c r="B618" s="13">
        <v>605</v>
      </c>
      <c r="C618" s="14" t="s">
        <v>183</v>
      </c>
      <c r="D618" s="12">
        <v>0.67997865843275562</v>
      </c>
      <c r="E618" s="8">
        <v>-99</v>
      </c>
      <c r="F618" s="8" t="s">
        <v>237</v>
      </c>
      <c r="G618" s="8" t="s">
        <v>32</v>
      </c>
    </row>
    <row r="619" spans="1:7">
      <c r="A619" s="8">
        <v>198035</v>
      </c>
      <c r="B619" s="13">
        <v>601</v>
      </c>
      <c r="C619" s="14" t="s">
        <v>183</v>
      </c>
      <c r="D619" s="12">
        <v>0.80939028958690296</v>
      </c>
      <c r="E619" s="8">
        <v>-99</v>
      </c>
      <c r="F619" s="8" t="s">
        <v>237</v>
      </c>
      <c r="G619" s="8" t="s">
        <v>32</v>
      </c>
    </row>
    <row r="620" spans="1:7">
      <c r="A620" s="8">
        <v>198036</v>
      </c>
      <c r="B620" s="13">
        <v>2127</v>
      </c>
      <c r="C620" s="14" t="s">
        <v>183</v>
      </c>
      <c r="D620" s="12">
        <v>1.4415490799287085</v>
      </c>
      <c r="E620" s="8">
        <v>-99</v>
      </c>
      <c r="F620" s="8" t="s">
        <v>237</v>
      </c>
      <c r="G620" s="8" t="s">
        <v>32</v>
      </c>
    </row>
    <row r="621" spans="1:7">
      <c r="A621" s="8">
        <v>198037</v>
      </c>
      <c r="B621" s="13">
        <v>2126</v>
      </c>
      <c r="C621" s="14" t="s">
        <v>183</v>
      </c>
      <c r="D621" s="12">
        <v>2.8676311995550039</v>
      </c>
      <c r="E621" s="8">
        <v>-99</v>
      </c>
      <c r="F621" s="8" t="s">
        <v>237</v>
      </c>
      <c r="G621" s="8" t="s">
        <v>32</v>
      </c>
    </row>
    <row r="622" spans="1:7">
      <c r="A622" s="8">
        <v>198038</v>
      </c>
      <c r="B622" s="13">
        <v>2014</v>
      </c>
      <c r="C622" s="14" t="s">
        <v>183</v>
      </c>
      <c r="D622" s="12">
        <v>10.69490640360535</v>
      </c>
      <c r="E622" s="8">
        <v>-99</v>
      </c>
      <c r="F622" s="8" t="s">
        <v>237</v>
      </c>
      <c r="G622" s="8" t="s">
        <v>32</v>
      </c>
    </row>
    <row r="623" spans="1:7">
      <c r="A623" s="8">
        <v>198039</v>
      </c>
      <c r="B623" s="13">
        <v>302</v>
      </c>
      <c r="C623" s="14" t="s">
        <v>183</v>
      </c>
      <c r="D623" s="12">
        <v>35.790262342350537</v>
      </c>
      <c r="E623" s="8">
        <v>-99</v>
      </c>
      <c r="F623" s="8" t="s">
        <v>237</v>
      </c>
      <c r="G623" s="8" t="s">
        <v>32</v>
      </c>
    </row>
    <row r="624" spans="1:7">
      <c r="A624" s="8">
        <v>198040</v>
      </c>
      <c r="B624" s="13">
        <v>717</v>
      </c>
      <c r="C624" s="14" t="s">
        <v>183</v>
      </c>
      <c r="D624" s="12">
        <v>29.133367767422325</v>
      </c>
      <c r="E624" s="8">
        <v>-99</v>
      </c>
      <c r="F624" s="8" t="s">
        <v>237</v>
      </c>
      <c r="G624" s="8" t="s">
        <v>32</v>
      </c>
    </row>
    <row r="625" spans="1:7">
      <c r="A625" s="8">
        <v>198041</v>
      </c>
      <c r="B625" s="13">
        <v>449</v>
      </c>
      <c r="C625" s="14" t="s">
        <v>183</v>
      </c>
      <c r="D625" s="12">
        <v>0.76270561124292069</v>
      </c>
      <c r="E625" s="8">
        <v>-99</v>
      </c>
      <c r="F625" s="8" t="s">
        <v>237</v>
      </c>
      <c r="G625" s="8" t="s">
        <v>32</v>
      </c>
    </row>
    <row r="626" spans="1:7">
      <c r="A626" s="8">
        <v>198042</v>
      </c>
      <c r="B626" s="13">
        <v>507</v>
      </c>
      <c r="C626" s="14" t="s">
        <v>183</v>
      </c>
      <c r="D626" s="12">
        <v>6.46504750769091</v>
      </c>
      <c r="E626" s="8">
        <v>-99</v>
      </c>
      <c r="F626" s="8" t="s">
        <v>237</v>
      </c>
      <c r="G626" s="8" t="s">
        <v>32</v>
      </c>
    </row>
    <row r="627" spans="1:7">
      <c r="A627" s="8">
        <v>198043</v>
      </c>
      <c r="B627" s="13">
        <v>118</v>
      </c>
      <c r="C627" s="14" t="s">
        <v>183</v>
      </c>
      <c r="D627" s="12">
        <v>6.4422018140332007E-2</v>
      </c>
      <c r="E627" s="8">
        <v>-99</v>
      </c>
      <c r="F627" s="8" t="s">
        <v>237</v>
      </c>
      <c r="G627" s="8" t="s">
        <v>32</v>
      </c>
    </row>
    <row r="628" spans="1:7">
      <c r="A628" s="8">
        <v>198044</v>
      </c>
      <c r="B628" s="13">
        <v>385</v>
      </c>
      <c r="C628" s="14" t="s">
        <v>183</v>
      </c>
      <c r="D628" s="12">
        <v>1.0848157019445785</v>
      </c>
      <c r="E628" s="8">
        <v>-99</v>
      </c>
      <c r="F628" s="8" t="s">
        <v>237</v>
      </c>
      <c r="G628" s="8" t="s">
        <v>32</v>
      </c>
    </row>
    <row r="629" spans="1:7">
      <c r="A629" s="8">
        <v>198045</v>
      </c>
      <c r="B629" s="13">
        <v>2006</v>
      </c>
      <c r="C629" s="14" t="s">
        <v>183</v>
      </c>
      <c r="D629" s="12">
        <v>2.7274352658046794</v>
      </c>
      <c r="E629" s="8">
        <v>-99</v>
      </c>
      <c r="F629" s="8" t="s">
        <v>237</v>
      </c>
      <c r="G629" s="8" t="s">
        <v>32</v>
      </c>
    </row>
    <row r="630" spans="1:7">
      <c r="A630" s="8">
        <v>198046</v>
      </c>
      <c r="B630" s="13">
        <v>529</v>
      </c>
      <c r="C630" s="14" t="s">
        <v>187</v>
      </c>
      <c r="D630" s="12">
        <v>5.1951926236243642</v>
      </c>
      <c r="E630" s="8">
        <v>-99</v>
      </c>
      <c r="F630" s="8" t="s">
        <v>237</v>
      </c>
      <c r="G630" s="8" t="s">
        <v>32</v>
      </c>
    </row>
    <row r="631" spans="1:7">
      <c r="A631" s="8">
        <v>198047</v>
      </c>
      <c r="B631" s="13">
        <v>438</v>
      </c>
      <c r="C631" s="14" t="s">
        <v>187</v>
      </c>
      <c r="D631" s="12">
        <v>1.0632773854588331</v>
      </c>
      <c r="E631" s="8">
        <v>-99</v>
      </c>
      <c r="F631" s="8" t="s">
        <v>237</v>
      </c>
      <c r="G631" s="8" t="s">
        <v>32</v>
      </c>
    </row>
    <row r="632" spans="1:7">
      <c r="A632" s="8">
        <v>198048</v>
      </c>
      <c r="B632" s="13">
        <v>671</v>
      </c>
      <c r="C632" s="14" t="s">
        <v>187</v>
      </c>
      <c r="D632" s="12">
        <v>0.97271424339941059</v>
      </c>
      <c r="E632" s="8">
        <v>-99</v>
      </c>
      <c r="F632" s="8" t="s">
        <v>237</v>
      </c>
      <c r="G632" s="8" t="s">
        <v>32</v>
      </c>
    </row>
    <row r="633" spans="1:7">
      <c r="A633" s="8">
        <v>198049</v>
      </c>
      <c r="B633" s="13">
        <v>491</v>
      </c>
      <c r="C633" s="14" t="s">
        <v>187</v>
      </c>
      <c r="D633" s="12">
        <v>0.42364919324750427</v>
      </c>
      <c r="E633" s="8">
        <v>-99</v>
      </c>
      <c r="F633" s="8" t="s">
        <v>237</v>
      </c>
      <c r="G633" s="8" t="s">
        <v>32</v>
      </c>
    </row>
    <row r="634" spans="1:7">
      <c r="A634" s="8">
        <v>198050</v>
      </c>
      <c r="B634" s="13">
        <v>592</v>
      </c>
      <c r="C634" s="14" t="s">
        <v>187</v>
      </c>
      <c r="D634" s="12">
        <v>0.64187637869698344</v>
      </c>
      <c r="E634" s="8">
        <v>-99</v>
      </c>
      <c r="F634" s="8" t="s">
        <v>237</v>
      </c>
      <c r="G634" s="8" t="s">
        <v>32</v>
      </c>
    </row>
    <row r="635" spans="1:7">
      <c r="A635" s="8">
        <v>198051</v>
      </c>
      <c r="B635" s="13">
        <v>508</v>
      </c>
      <c r="C635" s="14" t="s">
        <v>187</v>
      </c>
      <c r="D635" s="12">
        <v>0.40323468369123899</v>
      </c>
      <c r="E635" s="8">
        <v>-99</v>
      </c>
      <c r="F635" s="8" t="s">
        <v>237</v>
      </c>
      <c r="G635" s="8" t="s">
        <v>32</v>
      </c>
    </row>
    <row r="636" spans="1:7">
      <c r="A636" s="8">
        <v>198052</v>
      </c>
      <c r="B636" s="13">
        <v>605</v>
      </c>
      <c r="C636" s="14" t="s">
        <v>187</v>
      </c>
      <c r="D636" s="12">
        <v>0.38536623284930316</v>
      </c>
      <c r="E636" s="8">
        <v>-99</v>
      </c>
      <c r="F636" s="8" t="s">
        <v>237</v>
      </c>
      <c r="G636" s="8" t="s">
        <v>32</v>
      </c>
    </row>
    <row r="637" spans="1:7">
      <c r="A637" s="8">
        <v>198053</v>
      </c>
      <c r="B637" s="13">
        <v>601</v>
      </c>
      <c r="C637" s="14" t="s">
        <v>187</v>
      </c>
      <c r="D637" s="12">
        <v>1.0152691378743786</v>
      </c>
      <c r="E637" s="8">
        <v>-99</v>
      </c>
      <c r="F637" s="8" t="s">
        <v>237</v>
      </c>
      <c r="G637" s="8" t="s">
        <v>32</v>
      </c>
    </row>
    <row r="638" spans="1:7">
      <c r="A638" s="8">
        <v>198054</v>
      </c>
      <c r="B638" s="13">
        <v>2127</v>
      </c>
      <c r="C638" s="14" t="s">
        <v>187</v>
      </c>
      <c r="D638" s="12">
        <v>0.82684295503265193</v>
      </c>
      <c r="E638" s="8">
        <v>-99</v>
      </c>
      <c r="F638" s="8" t="s">
        <v>237</v>
      </c>
      <c r="G638" s="8" t="s">
        <v>32</v>
      </c>
    </row>
    <row r="639" spans="1:7">
      <c r="A639" s="8">
        <v>198055</v>
      </c>
      <c r="B639" s="13">
        <v>2126</v>
      </c>
      <c r="C639" s="14" t="s">
        <v>187</v>
      </c>
      <c r="D639" s="12">
        <v>2.8165809183039601</v>
      </c>
      <c r="E639" s="8">
        <v>-99</v>
      </c>
      <c r="F639" s="8" t="s">
        <v>237</v>
      </c>
      <c r="G639" s="8" t="s">
        <v>32</v>
      </c>
    </row>
    <row r="640" spans="1:7">
      <c r="A640" s="8">
        <v>198056</v>
      </c>
      <c r="B640" s="13">
        <v>2014</v>
      </c>
      <c r="C640" s="14" t="s">
        <v>187</v>
      </c>
      <c r="D640" s="12">
        <v>39.895184683380123</v>
      </c>
      <c r="E640" s="8">
        <v>-99</v>
      </c>
      <c r="F640" s="8" t="s">
        <v>237</v>
      </c>
      <c r="G640" s="8" t="s">
        <v>32</v>
      </c>
    </row>
    <row r="641" spans="1:7">
      <c r="A641" s="8">
        <v>198057</v>
      </c>
      <c r="B641" s="13">
        <v>302</v>
      </c>
      <c r="C641" s="14" t="s">
        <v>187</v>
      </c>
      <c r="D641" s="12">
        <v>9.2118062401237601</v>
      </c>
      <c r="E641" s="8">
        <v>-99</v>
      </c>
      <c r="F641" s="8" t="s">
        <v>237</v>
      </c>
      <c r="G641" s="8" t="s">
        <v>32</v>
      </c>
    </row>
    <row r="642" spans="1:7">
      <c r="A642" s="8">
        <v>198058</v>
      </c>
      <c r="B642" s="13">
        <v>717</v>
      </c>
      <c r="C642" s="14" t="s">
        <v>187</v>
      </c>
      <c r="D642" s="12">
        <v>16.18653785332241</v>
      </c>
      <c r="E642" s="8">
        <v>-99</v>
      </c>
      <c r="F642" s="8" t="s">
        <v>237</v>
      </c>
      <c r="G642" s="8" t="s">
        <v>32</v>
      </c>
    </row>
    <row r="643" spans="1:7">
      <c r="A643" s="8">
        <v>198059</v>
      </c>
      <c r="B643" s="13">
        <v>449</v>
      </c>
      <c r="C643" s="14" t="s">
        <v>187</v>
      </c>
      <c r="D643" s="12">
        <v>0.41517863895492324</v>
      </c>
      <c r="E643" s="8">
        <v>-99</v>
      </c>
      <c r="F643" s="8" t="s">
        <v>237</v>
      </c>
      <c r="G643" s="8" t="s">
        <v>32</v>
      </c>
    </row>
    <row r="644" spans="1:7">
      <c r="A644" s="8">
        <v>198060</v>
      </c>
      <c r="B644" s="13">
        <v>507</v>
      </c>
      <c r="C644" s="14" t="s">
        <v>187</v>
      </c>
      <c r="D644" s="12">
        <v>14.192974221358853</v>
      </c>
      <c r="E644" s="8">
        <v>-99</v>
      </c>
      <c r="F644" s="8" t="s">
        <v>237</v>
      </c>
      <c r="G644" s="8" t="s">
        <v>32</v>
      </c>
    </row>
    <row r="645" spans="1:7">
      <c r="A645" s="8">
        <v>198061</v>
      </c>
      <c r="B645" s="13">
        <v>118</v>
      </c>
      <c r="C645" s="14" t="s">
        <v>187</v>
      </c>
      <c r="D645" s="12">
        <v>8.3941069760657461E-2</v>
      </c>
      <c r="E645" s="8">
        <v>-99</v>
      </c>
      <c r="F645" s="8" t="s">
        <v>237</v>
      </c>
      <c r="G645" s="8" t="s">
        <v>32</v>
      </c>
    </row>
    <row r="646" spans="1:7">
      <c r="A646" s="8">
        <v>198062</v>
      </c>
      <c r="B646" s="13">
        <v>385</v>
      </c>
      <c r="C646" s="14" t="s">
        <v>187</v>
      </c>
      <c r="D646" s="12">
        <v>2.1936517598279104</v>
      </c>
      <c r="E646" s="8">
        <v>-99</v>
      </c>
      <c r="F646" s="8" t="s">
        <v>237</v>
      </c>
      <c r="G646" s="8" t="s">
        <v>32</v>
      </c>
    </row>
    <row r="647" spans="1:7">
      <c r="A647" s="8">
        <v>198063</v>
      </c>
      <c r="B647" s="13">
        <v>2006</v>
      </c>
      <c r="C647" s="14" t="s">
        <v>187</v>
      </c>
      <c r="D647" s="12">
        <v>4.0767217810927479</v>
      </c>
      <c r="E647" s="8">
        <v>-99</v>
      </c>
      <c r="F647" s="8" t="s">
        <v>237</v>
      </c>
      <c r="G647" s="8" t="s">
        <v>32</v>
      </c>
    </row>
    <row r="648" spans="1:7">
      <c r="A648" s="8">
        <v>198064</v>
      </c>
      <c r="B648">
        <v>529</v>
      </c>
      <c r="C648" s="14" t="s">
        <v>191</v>
      </c>
      <c r="D648">
        <v>75.491799560949019</v>
      </c>
      <c r="E648" s="8">
        <v>-99</v>
      </c>
      <c r="F648" s="8" t="s">
        <v>237</v>
      </c>
      <c r="G648" s="8" t="s">
        <v>32</v>
      </c>
    </row>
    <row r="649" spans="1:7">
      <c r="A649" s="8">
        <v>198065</v>
      </c>
      <c r="B649">
        <v>438</v>
      </c>
      <c r="C649" s="14" t="s">
        <v>191</v>
      </c>
      <c r="D649">
        <v>9.0187401040551922</v>
      </c>
      <c r="E649" s="8">
        <v>-99</v>
      </c>
      <c r="F649" s="8" t="s">
        <v>237</v>
      </c>
      <c r="G649" s="8" t="s">
        <v>32</v>
      </c>
    </row>
    <row r="650" spans="1:7">
      <c r="A650" s="8">
        <v>198066</v>
      </c>
      <c r="B650">
        <v>671</v>
      </c>
      <c r="C650" s="14" t="s">
        <v>191</v>
      </c>
      <c r="D650">
        <v>6.2648085780654279</v>
      </c>
      <c r="E650" s="8">
        <v>-99</v>
      </c>
      <c r="F650" s="8" t="s">
        <v>237</v>
      </c>
      <c r="G650" s="8" t="s">
        <v>32</v>
      </c>
    </row>
    <row r="651" spans="1:7">
      <c r="A651" s="8">
        <v>198067</v>
      </c>
      <c r="B651">
        <v>491</v>
      </c>
      <c r="C651" s="14" t="s">
        <v>191</v>
      </c>
      <c r="D651">
        <v>1.6389349129957327</v>
      </c>
      <c r="E651" s="8">
        <v>-99</v>
      </c>
      <c r="F651" s="8" t="s">
        <v>237</v>
      </c>
      <c r="G651" s="8" t="s">
        <v>32</v>
      </c>
    </row>
    <row r="652" spans="1:7">
      <c r="A652" s="8">
        <v>198068</v>
      </c>
      <c r="B652">
        <v>592</v>
      </c>
      <c r="C652" s="14" t="s">
        <v>191</v>
      </c>
      <c r="D652">
        <v>2.5361875878611944</v>
      </c>
      <c r="E652" s="8">
        <v>-99</v>
      </c>
      <c r="F652" s="8" t="s">
        <v>237</v>
      </c>
      <c r="G652" s="8" t="s">
        <v>32</v>
      </c>
    </row>
    <row r="653" spans="1:7">
      <c r="A653" s="8">
        <v>198069</v>
      </c>
      <c r="B653">
        <v>508</v>
      </c>
      <c r="C653" s="14" t="s">
        <v>191</v>
      </c>
      <c r="D653">
        <v>1.169512869881512</v>
      </c>
      <c r="E653" s="8">
        <v>-99</v>
      </c>
      <c r="F653" s="8" t="s">
        <v>237</v>
      </c>
      <c r="G653" s="8" t="s">
        <v>32</v>
      </c>
    </row>
    <row r="654" spans="1:7">
      <c r="A654" s="8">
        <v>198070</v>
      </c>
      <c r="B654">
        <v>605</v>
      </c>
      <c r="C654" s="14" t="s">
        <v>191</v>
      </c>
      <c r="D654">
        <v>1.0171117296346219</v>
      </c>
      <c r="E654" s="8">
        <v>-99</v>
      </c>
      <c r="F654" s="8" t="s">
        <v>237</v>
      </c>
      <c r="G654" s="8" t="s">
        <v>32</v>
      </c>
    </row>
    <row r="655" spans="1:7">
      <c r="A655" s="8">
        <v>198071</v>
      </c>
      <c r="B655">
        <v>601</v>
      </c>
      <c r="C655" s="14" t="s">
        <v>191</v>
      </c>
      <c r="D655">
        <v>0.45146884813475779</v>
      </c>
      <c r="E655" s="8">
        <v>-99</v>
      </c>
      <c r="F655" s="8" t="s">
        <v>237</v>
      </c>
      <c r="G655" s="8" t="s">
        <v>32</v>
      </c>
    </row>
    <row r="656" spans="1:7">
      <c r="A656" s="8">
        <v>198072</v>
      </c>
      <c r="B656">
        <v>385</v>
      </c>
      <c r="C656" s="14" t="s">
        <v>191</v>
      </c>
      <c r="D656">
        <v>0.16527405944882193</v>
      </c>
      <c r="E656" s="8">
        <v>-99</v>
      </c>
      <c r="F656" s="8" t="s">
        <v>237</v>
      </c>
      <c r="G656" s="8" t="s">
        <v>32</v>
      </c>
    </row>
    <row r="657" spans="1:7">
      <c r="A657" s="8">
        <v>198073</v>
      </c>
      <c r="B657">
        <v>2127</v>
      </c>
      <c r="C657" s="14" t="s">
        <v>191</v>
      </c>
      <c r="D657">
        <v>0.79254098379697313</v>
      </c>
      <c r="E657" s="8">
        <v>-99</v>
      </c>
      <c r="F657" s="8" t="s">
        <v>237</v>
      </c>
      <c r="G657" s="8" t="s">
        <v>32</v>
      </c>
    </row>
    <row r="658" spans="1:7">
      <c r="A658" s="8">
        <v>198074</v>
      </c>
      <c r="B658">
        <v>600</v>
      </c>
      <c r="C658" s="14" t="s">
        <v>191</v>
      </c>
      <c r="D658">
        <v>0.53173130182537154</v>
      </c>
      <c r="E658" s="8">
        <v>-99</v>
      </c>
      <c r="F658" s="8" t="s">
        <v>237</v>
      </c>
      <c r="G658" s="8" t="s">
        <v>32</v>
      </c>
    </row>
    <row r="659" spans="1:7">
      <c r="A659" s="8">
        <v>198075</v>
      </c>
      <c r="B659">
        <v>550</v>
      </c>
      <c r="C659" s="14" t="s">
        <v>191</v>
      </c>
      <c r="D659">
        <v>0.22447809184374359</v>
      </c>
      <c r="E659" s="8">
        <v>-99</v>
      </c>
      <c r="F659" s="8" t="s">
        <v>237</v>
      </c>
      <c r="G659" s="8" t="s">
        <v>32</v>
      </c>
    </row>
    <row r="660" spans="1:7">
      <c r="A660" s="8">
        <v>198076</v>
      </c>
      <c r="B660">
        <v>118</v>
      </c>
      <c r="C660" s="14" t="s">
        <v>191</v>
      </c>
      <c r="D660">
        <v>2.5948910212007403E-2</v>
      </c>
      <c r="E660" s="8">
        <v>-99</v>
      </c>
      <c r="F660" s="8" t="s">
        <v>237</v>
      </c>
      <c r="G660" s="8" t="s">
        <v>32</v>
      </c>
    </row>
    <row r="661" spans="1:7">
      <c r="A661" s="8">
        <v>198077</v>
      </c>
      <c r="B661">
        <v>302</v>
      </c>
      <c r="C661" s="14" t="s">
        <v>191</v>
      </c>
      <c r="D661">
        <v>7.9406962062667577E-2</v>
      </c>
      <c r="E661" s="8">
        <v>-99</v>
      </c>
      <c r="F661" s="8" t="s">
        <v>237</v>
      </c>
      <c r="G661" s="8" t="s">
        <v>32</v>
      </c>
    </row>
    <row r="662" spans="1:7">
      <c r="A662" s="8">
        <v>198078</v>
      </c>
      <c r="B662">
        <v>717</v>
      </c>
      <c r="C662" s="14" t="s">
        <v>191</v>
      </c>
      <c r="D662">
        <v>7.2471589979885037E-2</v>
      </c>
      <c r="E662" s="8">
        <v>-99</v>
      </c>
      <c r="F662" s="8" t="s">
        <v>237</v>
      </c>
      <c r="G662" s="8" t="s">
        <v>32</v>
      </c>
    </row>
    <row r="663" spans="1:7">
      <c r="A663" s="8">
        <v>198079</v>
      </c>
      <c r="B663">
        <v>449</v>
      </c>
      <c r="C663" s="14" t="s">
        <v>191</v>
      </c>
      <c r="D663">
        <v>4.4527525975767094E-3</v>
      </c>
      <c r="E663" s="8">
        <v>-99</v>
      </c>
      <c r="F663" s="8" t="s">
        <v>237</v>
      </c>
      <c r="G663" s="8" t="s">
        <v>32</v>
      </c>
    </row>
    <row r="664" spans="1:7">
      <c r="A664" s="8">
        <v>198080</v>
      </c>
      <c r="B664">
        <v>507</v>
      </c>
      <c r="C664" s="14" t="s">
        <v>191</v>
      </c>
      <c r="D664">
        <v>3.2096168041224525E-2</v>
      </c>
      <c r="E664" s="8">
        <v>-99</v>
      </c>
      <c r="F664" s="8" t="s">
        <v>237</v>
      </c>
      <c r="G664" s="8" t="s">
        <v>32</v>
      </c>
    </row>
    <row r="665" spans="1:7">
      <c r="A665" s="8">
        <v>198081</v>
      </c>
      <c r="B665">
        <v>2011</v>
      </c>
      <c r="C665" s="14" t="s">
        <v>191</v>
      </c>
      <c r="D665">
        <v>0.48303498861425137</v>
      </c>
      <c r="E665" s="8">
        <v>-99</v>
      </c>
      <c r="F665" s="8" t="s">
        <v>237</v>
      </c>
      <c r="G665" s="8" t="s">
        <v>32</v>
      </c>
    </row>
    <row r="666" spans="1:7">
      <c r="A666" s="8">
        <v>198082</v>
      </c>
      <c r="B666">
        <v>529</v>
      </c>
      <c r="C666" s="14" t="s">
        <v>196</v>
      </c>
      <c r="D666">
        <v>1.2404474808080506</v>
      </c>
      <c r="E666" s="8">
        <v>-99</v>
      </c>
      <c r="F666" s="8" t="s">
        <v>237</v>
      </c>
      <c r="G666" s="8" t="s">
        <v>32</v>
      </c>
    </row>
    <row r="667" spans="1:7">
      <c r="A667" s="8">
        <v>198083</v>
      </c>
      <c r="B667">
        <v>438</v>
      </c>
      <c r="C667" s="14" t="s">
        <v>196</v>
      </c>
      <c r="D667">
        <v>1.0430197286257057</v>
      </c>
      <c r="E667" s="8">
        <v>-99</v>
      </c>
      <c r="F667" s="8" t="s">
        <v>237</v>
      </c>
      <c r="G667" s="8" t="s">
        <v>32</v>
      </c>
    </row>
    <row r="668" spans="1:7">
      <c r="A668" s="8">
        <v>198084</v>
      </c>
      <c r="B668">
        <v>671</v>
      </c>
      <c r="C668" s="14" t="s">
        <v>196</v>
      </c>
      <c r="D668">
        <v>2.2892873462575247</v>
      </c>
      <c r="E668" s="8">
        <v>-99</v>
      </c>
      <c r="F668" s="8" t="s">
        <v>237</v>
      </c>
      <c r="G668" s="8" t="s">
        <v>32</v>
      </c>
    </row>
    <row r="669" spans="1:7">
      <c r="A669" s="8">
        <v>198085</v>
      </c>
      <c r="B669">
        <v>491</v>
      </c>
      <c r="C669" s="14" t="s">
        <v>196</v>
      </c>
      <c r="D669">
        <v>1.3221321499668139</v>
      </c>
      <c r="E669" s="8">
        <v>-99</v>
      </c>
      <c r="F669" s="8" t="s">
        <v>237</v>
      </c>
      <c r="G669" s="8" t="s">
        <v>32</v>
      </c>
    </row>
    <row r="670" spans="1:7">
      <c r="A670" s="8">
        <v>198086</v>
      </c>
      <c r="B670">
        <v>592</v>
      </c>
      <c r="C670" s="14" t="s">
        <v>196</v>
      </c>
      <c r="D670">
        <v>2.6335537451435767</v>
      </c>
      <c r="E670" s="8">
        <v>-99</v>
      </c>
      <c r="F670" s="8" t="s">
        <v>237</v>
      </c>
      <c r="G670" s="8" t="s">
        <v>32</v>
      </c>
    </row>
    <row r="671" spans="1:7">
      <c r="A671" s="8">
        <v>198087</v>
      </c>
      <c r="B671">
        <v>508</v>
      </c>
      <c r="C671" s="14" t="s">
        <v>196</v>
      </c>
      <c r="D671">
        <v>2.4557568142526165</v>
      </c>
      <c r="E671" s="8">
        <v>-99</v>
      </c>
      <c r="F671" s="8" t="s">
        <v>237</v>
      </c>
      <c r="G671" s="8" t="s">
        <v>32</v>
      </c>
    </row>
    <row r="672" spans="1:7">
      <c r="A672" s="8">
        <v>198088</v>
      </c>
      <c r="B672">
        <v>605</v>
      </c>
      <c r="C672" s="14" t="s">
        <v>196</v>
      </c>
      <c r="D672">
        <v>2.5849034633445496</v>
      </c>
      <c r="E672" s="8">
        <v>-99</v>
      </c>
      <c r="F672" s="8" t="s">
        <v>237</v>
      </c>
      <c r="G672" s="8" t="s">
        <v>32</v>
      </c>
    </row>
    <row r="673" spans="1:7">
      <c r="A673" s="8">
        <v>198089</v>
      </c>
      <c r="B673">
        <v>2127</v>
      </c>
      <c r="C673" s="14" t="s">
        <v>196</v>
      </c>
      <c r="D673">
        <v>3.6810888734692884</v>
      </c>
      <c r="E673" s="8">
        <v>-99</v>
      </c>
      <c r="F673" s="8" t="s">
        <v>237</v>
      </c>
      <c r="G673" s="8" t="s">
        <v>32</v>
      </c>
    </row>
    <row r="674" spans="1:7">
      <c r="A674" s="8">
        <v>198090</v>
      </c>
      <c r="B674">
        <v>600</v>
      </c>
      <c r="C674" s="14" t="s">
        <v>196</v>
      </c>
      <c r="D674">
        <v>19.312477378396181</v>
      </c>
      <c r="E674" s="8">
        <v>-99</v>
      </c>
      <c r="F674" s="8" t="s">
        <v>237</v>
      </c>
      <c r="G674" s="8" t="s">
        <v>32</v>
      </c>
    </row>
    <row r="675" spans="1:7">
      <c r="A675" s="8">
        <v>198091</v>
      </c>
      <c r="B675">
        <v>604</v>
      </c>
      <c r="C675" s="14" t="s">
        <v>196</v>
      </c>
      <c r="D675">
        <v>11.567300122655078</v>
      </c>
      <c r="E675" s="8">
        <v>-99</v>
      </c>
      <c r="F675" s="8" t="s">
        <v>237</v>
      </c>
      <c r="G675" s="8" t="s">
        <v>32</v>
      </c>
    </row>
    <row r="676" spans="1:7">
      <c r="A676" s="8">
        <v>198092</v>
      </c>
      <c r="B676">
        <v>603</v>
      </c>
      <c r="C676" s="14" t="s">
        <v>196</v>
      </c>
      <c r="D676">
        <v>8.6993210234771254</v>
      </c>
      <c r="E676" s="8">
        <v>-99</v>
      </c>
      <c r="F676" s="8" t="s">
        <v>237</v>
      </c>
      <c r="G676" s="8" t="s">
        <v>32</v>
      </c>
    </row>
    <row r="677" spans="1:7">
      <c r="A677" s="8">
        <v>198093</v>
      </c>
      <c r="B677">
        <v>1924</v>
      </c>
      <c r="C677" s="14" t="s">
        <v>196</v>
      </c>
      <c r="D677">
        <v>30.489157473043733</v>
      </c>
      <c r="E677" s="8">
        <v>-99</v>
      </c>
      <c r="F677" s="8" t="s">
        <v>237</v>
      </c>
      <c r="G677" s="8" t="s">
        <v>32</v>
      </c>
    </row>
    <row r="678" spans="1:7">
      <c r="A678" s="8">
        <v>198094</v>
      </c>
      <c r="B678">
        <v>302</v>
      </c>
      <c r="C678" s="14" t="s">
        <v>196</v>
      </c>
      <c r="D678">
        <v>0.64040524258184783</v>
      </c>
      <c r="E678" s="8">
        <v>-99</v>
      </c>
      <c r="F678" s="8" t="s">
        <v>237</v>
      </c>
      <c r="G678" s="8" t="s">
        <v>32</v>
      </c>
    </row>
    <row r="679" spans="1:7">
      <c r="A679" s="8">
        <v>198095</v>
      </c>
      <c r="B679">
        <v>717</v>
      </c>
      <c r="C679" s="14" t="s">
        <v>196</v>
      </c>
      <c r="D679">
        <v>3.0510104986956588</v>
      </c>
      <c r="E679" s="8">
        <v>-99</v>
      </c>
      <c r="F679" s="8" t="s">
        <v>237</v>
      </c>
      <c r="G679" s="8" t="s">
        <v>32</v>
      </c>
    </row>
    <row r="680" spans="1:7">
      <c r="A680" s="8">
        <v>198096</v>
      </c>
      <c r="B680">
        <v>449</v>
      </c>
      <c r="C680" s="14" t="s">
        <v>196</v>
      </c>
      <c r="D680">
        <v>0.37860523073795466</v>
      </c>
      <c r="E680" s="8">
        <v>-99</v>
      </c>
      <c r="F680" s="8" t="s">
        <v>237</v>
      </c>
      <c r="G680" s="8" t="s">
        <v>32</v>
      </c>
    </row>
    <row r="681" spans="1:7">
      <c r="A681" s="8">
        <v>198097</v>
      </c>
      <c r="B681">
        <v>507</v>
      </c>
      <c r="C681" s="14" t="s">
        <v>196</v>
      </c>
      <c r="D681">
        <v>4.5049828805263488</v>
      </c>
      <c r="E681" s="8">
        <v>-99</v>
      </c>
      <c r="F681" s="8" t="s">
        <v>237</v>
      </c>
      <c r="G681" s="8" t="s">
        <v>32</v>
      </c>
    </row>
    <row r="682" spans="1:7">
      <c r="A682" s="8">
        <v>198098</v>
      </c>
      <c r="B682">
        <v>601</v>
      </c>
      <c r="C682" s="14" t="s">
        <v>196</v>
      </c>
      <c r="D682">
        <v>3.1271641387524425</v>
      </c>
      <c r="E682" s="8">
        <v>-99</v>
      </c>
      <c r="F682" s="8" t="s">
        <v>237</v>
      </c>
      <c r="G682" s="8" t="s">
        <v>32</v>
      </c>
    </row>
    <row r="683" spans="1:7">
      <c r="A683" s="8">
        <v>198099</v>
      </c>
      <c r="B683">
        <v>118</v>
      </c>
      <c r="C683" s="14" t="s">
        <v>196</v>
      </c>
      <c r="D683">
        <v>0.97938640926549392</v>
      </c>
      <c r="E683" s="8">
        <v>-99</v>
      </c>
      <c r="F683" s="8" t="s">
        <v>237</v>
      </c>
      <c r="G683" s="8" t="s">
        <v>32</v>
      </c>
    </row>
    <row r="684" spans="1:7">
      <c r="A684" s="8">
        <v>198100</v>
      </c>
      <c r="B684">
        <v>529</v>
      </c>
      <c r="C684" s="14" t="s">
        <v>202</v>
      </c>
      <c r="D684">
        <v>0.19149596314175141</v>
      </c>
      <c r="E684" s="8">
        <v>-99</v>
      </c>
      <c r="F684" s="8" t="s">
        <v>237</v>
      </c>
      <c r="G684" s="8" t="s">
        <v>32</v>
      </c>
    </row>
    <row r="685" spans="1:7">
      <c r="A685" s="8">
        <v>198101</v>
      </c>
      <c r="B685">
        <v>438</v>
      </c>
      <c r="C685" s="14" t="s">
        <v>202</v>
      </c>
      <c r="D685">
        <v>0.10516375377406231</v>
      </c>
      <c r="E685" s="8">
        <v>-99</v>
      </c>
      <c r="F685" s="8" t="s">
        <v>237</v>
      </c>
      <c r="G685" s="8" t="s">
        <v>32</v>
      </c>
    </row>
    <row r="686" spans="1:7">
      <c r="A686" s="8">
        <v>198102</v>
      </c>
      <c r="B686">
        <v>671</v>
      </c>
      <c r="C686" s="14" t="s">
        <v>202</v>
      </c>
      <c r="D686">
        <v>0.25012866818221685</v>
      </c>
      <c r="E686" s="8">
        <v>-99</v>
      </c>
      <c r="F686" s="8" t="s">
        <v>237</v>
      </c>
      <c r="G686" s="8" t="s">
        <v>32</v>
      </c>
    </row>
    <row r="687" spans="1:7">
      <c r="A687" s="8">
        <v>198103</v>
      </c>
      <c r="B687">
        <v>491</v>
      </c>
      <c r="C687" s="14" t="s">
        <v>202</v>
      </c>
      <c r="D687">
        <v>0.2294092996067707</v>
      </c>
      <c r="E687" s="8">
        <v>-99</v>
      </c>
      <c r="F687" s="8" t="s">
        <v>237</v>
      </c>
      <c r="G687" s="8" t="s">
        <v>32</v>
      </c>
    </row>
    <row r="688" spans="1:7">
      <c r="A688" s="8">
        <v>198104</v>
      </c>
      <c r="B688">
        <v>592</v>
      </c>
      <c r="C688" s="14" t="s">
        <v>202</v>
      </c>
      <c r="D688">
        <v>0.3912782432309499</v>
      </c>
      <c r="E688" s="8">
        <v>-99</v>
      </c>
      <c r="F688" s="8" t="s">
        <v>237</v>
      </c>
      <c r="G688" s="8" t="s">
        <v>32</v>
      </c>
    </row>
    <row r="689" spans="1:7">
      <c r="A689" s="8">
        <v>198105</v>
      </c>
      <c r="B689">
        <v>508</v>
      </c>
      <c r="C689" s="14" t="s">
        <v>202</v>
      </c>
      <c r="D689">
        <v>0.41217753006810032</v>
      </c>
      <c r="E689" s="8">
        <v>-99</v>
      </c>
      <c r="F689" s="8" t="s">
        <v>237</v>
      </c>
      <c r="G689" s="8" t="s">
        <v>32</v>
      </c>
    </row>
    <row r="690" spans="1:7">
      <c r="A690" s="8">
        <v>198106</v>
      </c>
      <c r="B690">
        <v>605</v>
      </c>
      <c r="C690" s="14" t="s">
        <v>202</v>
      </c>
      <c r="D690">
        <v>0.57900604254438437</v>
      </c>
      <c r="E690" s="8">
        <v>-99</v>
      </c>
      <c r="F690" s="8" t="s">
        <v>237</v>
      </c>
      <c r="G690" s="8" t="s">
        <v>32</v>
      </c>
    </row>
    <row r="691" spans="1:7">
      <c r="A691" s="8">
        <v>198107</v>
      </c>
      <c r="B691">
        <v>2127</v>
      </c>
      <c r="C691" s="14" t="s">
        <v>202</v>
      </c>
      <c r="D691">
        <v>6.1395768487625686</v>
      </c>
      <c r="E691" s="8">
        <v>-99</v>
      </c>
      <c r="F691" s="8" t="s">
        <v>237</v>
      </c>
      <c r="G691" s="8" t="s">
        <v>32</v>
      </c>
    </row>
    <row r="692" spans="1:7">
      <c r="A692" s="8">
        <v>198108</v>
      </c>
      <c r="B692">
        <v>600</v>
      </c>
      <c r="C692" s="14" t="s">
        <v>202</v>
      </c>
      <c r="D692">
        <v>10.160504004815158</v>
      </c>
      <c r="E692" s="8">
        <v>-99</v>
      </c>
      <c r="F692" s="8" t="s">
        <v>237</v>
      </c>
      <c r="G692" s="8" t="s">
        <v>32</v>
      </c>
    </row>
    <row r="693" spans="1:7">
      <c r="A693" s="8">
        <v>198109</v>
      </c>
      <c r="B693">
        <v>604</v>
      </c>
      <c r="C693" s="14" t="s">
        <v>202</v>
      </c>
      <c r="D693">
        <v>9.7540860994333141</v>
      </c>
      <c r="E693" s="8">
        <v>-99</v>
      </c>
      <c r="F693" s="8" t="s">
        <v>237</v>
      </c>
      <c r="G693" s="8" t="s">
        <v>32</v>
      </c>
    </row>
    <row r="694" spans="1:7">
      <c r="A694" s="8">
        <v>198110</v>
      </c>
      <c r="B694">
        <v>603</v>
      </c>
      <c r="C694" s="14" t="s">
        <v>202</v>
      </c>
      <c r="D694">
        <v>8.9187014521037344</v>
      </c>
      <c r="E694" s="8">
        <v>-99</v>
      </c>
      <c r="F694" s="8" t="s">
        <v>237</v>
      </c>
      <c r="G694" s="8" t="s">
        <v>32</v>
      </c>
    </row>
    <row r="695" spans="1:7">
      <c r="A695" s="8">
        <v>198111</v>
      </c>
      <c r="B695">
        <v>1924</v>
      </c>
      <c r="C695" s="14" t="s">
        <v>202</v>
      </c>
      <c r="D695">
        <v>54.615798402357051</v>
      </c>
      <c r="E695" s="8">
        <v>-99</v>
      </c>
      <c r="F695" s="8" t="s">
        <v>237</v>
      </c>
      <c r="G695" s="8" t="s">
        <v>32</v>
      </c>
    </row>
    <row r="696" spans="1:7">
      <c r="A696" s="8">
        <v>198112</v>
      </c>
      <c r="B696">
        <v>302</v>
      </c>
      <c r="C696" s="14" t="s">
        <v>202</v>
      </c>
      <c r="D696">
        <v>0.69967144925054747</v>
      </c>
      <c r="E696" s="8">
        <v>-99</v>
      </c>
      <c r="F696" s="8" t="s">
        <v>237</v>
      </c>
      <c r="G696" s="8" t="s">
        <v>32</v>
      </c>
    </row>
    <row r="697" spans="1:7">
      <c r="A697" s="8">
        <v>198113</v>
      </c>
      <c r="B697">
        <v>717</v>
      </c>
      <c r="C697" s="14" t="s">
        <v>202</v>
      </c>
      <c r="D697">
        <v>1.4270296504846582</v>
      </c>
      <c r="E697" s="8">
        <v>-99</v>
      </c>
      <c r="F697" s="8" t="s">
        <v>237</v>
      </c>
      <c r="G697" s="8" t="s">
        <v>32</v>
      </c>
    </row>
    <row r="698" spans="1:7">
      <c r="A698" s="8">
        <v>198114</v>
      </c>
      <c r="B698">
        <v>449</v>
      </c>
      <c r="C698" s="14" t="s">
        <v>202</v>
      </c>
      <c r="D698">
        <v>0.22489854508797089</v>
      </c>
      <c r="E698" s="8">
        <v>-99</v>
      </c>
      <c r="F698" s="8" t="s">
        <v>237</v>
      </c>
      <c r="G698" s="8" t="s">
        <v>32</v>
      </c>
    </row>
    <row r="699" spans="1:7">
      <c r="A699" s="8">
        <v>198115</v>
      </c>
      <c r="B699">
        <v>507</v>
      </c>
      <c r="C699" s="14" t="s">
        <v>202</v>
      </c>
      <c r="D699">
        <v>1.4199917256602204</v>
      </c>
      <c r="E699" s="8">
        <v>-99</v>
      </c>
      <c r="F699" s="8" t="s">
        <v>237</v>
      </c>
      <c r="G699" s="8" t="s">
        <v>32</v>
      </c>
    </row>
    <row r="700" spans="1:7">
      <c r="A700" s="8">
        <v>198116</v>
      </c>
      <c r="B700">
        <v>601</v>
      </c>
      <c r="C700" s="14" t="s">
        <v>202</v>
      </c>
      <c r="D700">
        <v>3.8761588438258991</v>
      </c>
      <c r="E700" s="8">
        <v>-99</v>
      </c>
      <c r="F700" s="8" t="s">
        <v>237</v>
      </c>
      <c r="G700" s="8" t="s">
        <v>32</v>
      </c>
    </row>
    <row r="701" spans="1:7">
      <c r="A701" s="8">
        <v>198117</v>
      </c>
      <c r="B701">
        <v>118</v>
      </c>
      <c r="C701" s="14" t="s">
        <v>202</v>
      </c>
      <c r="D701">
        <v>0.60492347767063792</v>
      </c>
      <c r="E701" s="8">
        <v>-99</v>
      </c>
      <c r="F701" s="8" t="s">
        <v>237</v>
      </c>
      <c r="G701" s="8" t="s">
        <v>32</v>
      </c>
    </row>
    <row r="702" spans="1:7">
      <c r="A702" s="8">
        <v>198118</v>
      </c>
      <c r="B702">
        <v>529</v>
      </c>
      <c r="C702" s="14" t="s">
        <v>207</v>
      </c>
      <c r="D702">
        <v>24.478942650037396</v>
      </c>
      <c r="E702" s="8">
        <v>-99</v>
      </c>
      <c r="F702" s="8" t="s">
        <v>237</v>
      </c>
      <c r="G702" s="8" t="s">
        <v>32</v>
      </c>
    </row>
    <row r="703" spans="1:7">
      <c r="A703" s="8">
        <v>198119</v>
      </c>
      <c r="B703">
        <v>438</v>
      </c>
      <c r="C703" s="14" t="s">
        <v>207</v>
      </c>
      <c r="D703">
        <v>4.4183883362395253</v>
      </c>
      <c r="E703" s="8">
        <v>-99</v>
      </c>
      <c r="F703" s="8" t="s">
        <v>237</v>
      </c>
      <c r="G703" s="8" t="s">
        <v>32</v>
      </c>
    </row>
    <row r="704" spans="1:7">
      <c r="A704" s="8">
        <v>198120</v>
      </c>
      <c r="B704">
        <v>671</v>
      </c>
      <c r="C704" s="14" t="s">
        <v>207</v>
      </c>
      <c r="D704">
        <v>5.7220193593857642</v>
      </c>
      <c r="E704" s="8">
        <v>-99</v>
      </c>
      <c r="F704" s="8" t="s">
        <v>237</v>
      </c>
      <c r="G704" s="8" t="s">
        <v>32</v>
      </c>
    </row>
    <row r="705" spans="1:7">
      <c r="A705" s="8">
        <v>198121</v>
      </c>
      <c r="B705">
        <v>491</v>
      </c>
      <c r="C705" s="14" t="s">
        <v>207</v>
      </c>
      <c r="D705">
        <v>1.6885951029644399</v>
      </c>
      <c r="E705" s="8">
        <v>-99</v>
      </c>
      <c r="F705" s="8" t="s">
        <v>237</v>
      </c>
      <c r="G705" s="8" t="s">
        <v>32</v>
      </c>
    </row>
    <row r="706" spans="1:7">
      <c r="A706" s="8">
        <v>198122</v>
      </c>
      <c r="B706">
        <v>592</v>
      </c>
      <c r="C706" s="14" t="s">
        <v>207</v>
      </c>
      <c r="D706">
        <v>3.7691388848066723</v>
      </c>
      <c r="E706" s="8">
        <v>-99</v>
      </c>
      <c r="F706" s="8" t="s">
        <v>237</v>
      </c>
      <c r="G706" s="8" t="s">
        <v>32</v>
      </c>
    </row>
    <row r="707" spans="1:7">
      <c r="A707" s="8">
        <v>198123</v>
      </c>
      <c r="B707">
        <v>508</v>
      </c>
      <c r="C707" s="14" t="s">
        <v>207</v>
      </c>
      <c r="D707">
        <v>1.6235235554045504</v>
      </c>
      <c r="E707" s="8">
        <v>-99</v>
      </c>
      <c r="F707" s="8" t="s">
        <v>237</v>
      </c>
      <c r="G707" s="8" t="s">
        <v>32</v>
      </c>
    </row>
    <row r="708" spans="1:7">
      <c r="A708" s="8">
        <v>198124</v>
      </c>
      <c r="B708">
        <v>605</v>
      </c>
      <c r="C708" s="14" t="s">
        <v>207</v>
      </c>
      <c r="D708">
        <v>2.0144647653027286</v>
      </c>
      <c r="E708" s="8">
        <v>-99</v>
      </c>
      <c r="F708" s="8" t="s">
        <v>237</v>
      </c>
      <c r="G708" s="8" t="s">
        <v>32</v>
      </c>
    </row>
    <row r="709" spans="1:7">
      <c r="A709" s="8">
        <v>198125</v>
      </c>
      <c r="B709">
        <v>601</v>
      </c>
      <c r="C709" s="14" t="s">
        <v>207</v>
      </c>
      <c r="D709">
        <v>1.2313122540260335</v>
      </c>
      <c r="E709" s="8">
        <v>-99</v>
      </c>
      <c r="F709" s="8" t="s">
        <v>237</v>
      </c>
      <c r="G709" s="8" t="s">
        <v>32</v>
      </c>
    </row>
    <row r="710" spans="1:7">
      <c r="A710" s="8">
        <v>198126</v>
      </c>
      <c r="B710">
        <v>2127</v>
      </c>
      <c r="C710" s="14" t="s">
        <v>207</v>
      </c>
      <c r="D710">
        <v>1.6786540962775296</v>
      </c>
      <c r="E710" s="8">
        <v>-99</v>
      </c>
      <c r="F710" s="8" t="s">
        <v>237</v>
      </c>
      <c r="G710" s="8" t="s">
        <v>32</v>
      </c>
    </row>
    <row r="711" spans="1:7">
      <c r="A711" s="8">
        <v>198127</v>
      </c>
      <c r="B711">
        <v>2126</v>
      </c>
      <c r="C711" s="14" t="s">
        <v>207</v>
      </c>
      <c r="D711">
        <v>1.7092012333857316</v>
      </c>
      <c r="E711" s="8">
        <v>-99</v>
      </c>
      <c r="F711" s="8" t="s">
        <v>237</v>
      </c>
      <c r="G711" s="8" t="s">
        <v>32</v>
      </c>
    </row>
    <row r="712" spans="1:7">
      <c r="A712" s="8">
        <v>198128</v>
      </c>
      <c r="B712">
        <v>2014</v>
      </c>
      <c r="C712" s="14" t="s">
        <v>207</v>
      </c>
      <c r="D712">
        <v>13.471370758765113</v>
      </c>
      <c r="E712" s="8">
        <v>-99</v>
      </c>
      <c r="F712" s="8" t="s">
        <v>237</v>
      </c>
      <c r="G712" s="8" t="s">
        <v>32</v>
      </c>
    </row>
    <row r="713" spans="1:7">
      <c r="A713" s="8">
        <v>198129</v>
      </c>
      <c r="B713">
        <v>302</v>
      </c>
      <c r="C713" s="14" t="s">
        <v>207</v>
      </c>
      <c r="D713">
        <v>8.9430108451340011</v>
      </c>
      <c r="E713" s="8">
        <v>-99</v>
      </c>
      <c r="F713" s="8" t="s">
        <v>237</v>
      </c>
      <c r="G713" s="8" t="s">
        <v>32</v>
      </c>
    </row>
    <row r="714" spans="1:7">
      <c r="A714" s="8">
        <v>198130</v>
      </c>
      <c r="B714">
        <v>717</v>
      </c>
      <c r="C714" s="14" t="s">
        <v>207</v>
      </c>
      <c r="D714">
        <v>13.858906962189911</v>
      </c>
      <c r="E714" s="8">
        <v>-99</v>
      </c>
      <c r="F714" s="8" t="s">
        <v>237</v>
      </c>
      <c r="G714" s="8" t="s">
        <v>32</v>
      </c>
    </row>
    <row r="715" spans="1:7">
      <c r="A715" s="8">
        <v>198131</v>
      </c>
      <c r="B715">
        <v>449</v>
      </c>
      <c r="C715" s="14" t="s">
        <v>207</v>
      </c>
      <c r="D715">
        <v>2.0745619520533949</v>
      </c>
      <c r="E715" s="8">
        <v>-99</v>
      </c>
      <c r="F715" s="8" t="s">
        <v>237</v>
      </c>
      <c r="G715" s="8" t="s">
        <v>32</v>
      </c>
    </row>
    <row r="716" spans="1:7">
      <c r="A716" s="8">
        <v>198132</v>
      </c>
      <c r="B716">
        <v>507</v>
      </c>
      <c r="C716" s="14" t="s">
        <v>207</v>
      </c>
      <c r="D716">
        <v>8.7548926178850586</v>
      </c>
      <c r="E716" s="8">
        <v>-99</v>
      </c>
      <c r="F716" s="8" t="s">
        <v>237</v>
      </c>
      <c r="G716" s="8" t="s">
        <v>32</v>
      </c>
    </row>
    <row r="717" spans="1:7">
      <c r="A717" s="8">
        <v>198133</v>
      </c>
      <c r="B717">
        <v>118</v>
      </c>
      <c r="C717" s="14" t="s">
        <v>207</v>
      </c>
      <c r="D717">
        <v>7.7495991605589717E-2</v>
      </c>
      <c r="E717" s="8">
        <v>-99</v>
      </c>
      <c r="F717" s="8" t="s">
        <v>237</v>
      </c>
      <c r="G717" s="8" t="s">
        <v>32</v>
      </c>
    </row>
    <row r="718" spans="1:7">
      <c r="A718" s="8">
        <v>198134</v>
      </c>
      <c r="B718">
        <v>385</v>
      </c>
      <c r="C718" s="14" t="s">
        <v>207</v>
      </c>
      <c r="D718">
        <v>2.0872075150436875</v>
      </c>
      <c r="E718" s="8">
        <v>-99</v>
      </c>
      <c r="F718" s="8" t="s">
        <v>237</v>
      </c>
      <c r="G718" s="8" t="s">
        <v>32</v>
      </c>
    </row>
    <row r="719" spans="1:7">
      <c r="A719" s="8">
        <v>198135</v>
      </c>
      <c r="B719">
        <v>2006</v>
      </c>
      <c r="C719" s="14" t="s">
        <v>207</v>
      </c>
      <c r="D719">
        <v>2.3983131194928782</v>
      </c>
      <c r="E719" s="8">
        <v>-99</v>
      </c>
      <c r="F719" s="8" t="s">
        <v>237</v>
      </c>
      <c r="G719" s="8" t="s">
        <v>32</v>
      </c>
    </row>
  </sheetData>
  <sortState ref="A504:D647">
    <sortCondition ref="A504"/>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4"/>
  <sheetViews>
    <sheetView workbookViewId="0" xr3:uid="{51F8DEE0-4D01-5F28-A812-FC0BD7CAC4A5}">
      <pane ySplit="1" topLeftCell="A29" activePane="bottomLeft" state="frozen"/>
      <selection pane="bottomLeft" activeCell="E37" sqref="E37"/>
    </sheetView>
  </sheetViews>
  <sheetFormatPr defaultRowHeight="14.45"/>
  <cols>
    <col min="3" max="3" width="9.140625" style="5"/>
    <col min="4" max="4" width="59.42578125" customWidth="1"/>
    <col min="5" max="5" width="59.42578125" style="38" customWidth="1"/>
  </cols>
  <sheetData>
    <row r="1" spans="1:5">
      <c r="A1" s="71" t="s">
        <v>214</v>
      </c>
      <c r="B1" s="71" t="s">
        <v>215</v>
      </c>
      <c r="C1" s="72" t="s">
        <v>0</v>
      </c>
      <c r="D1" s="71" t="s">
        <v>238</v>
      </c>
      <c r="E1" s="73" t="s">
        <v>239</v>
      </c>
    </row>
    <row r="2" spans="1:5">
      <c r="A2">
        <v>6108</v>
      </c>
      <c r="B2" t="s">
        <v>220</v>
      </c>
      <c r="C2" s="5" t="s">
        <v>27</v>
      </c>
      <c r="D2" t="s">
        <v>240</v>
      </c>
      <c r="E2" s="38" t="s">
        <v>241</v>
      </c>
    </row>
    <row r="3" spans="1:5">
      <c r="A3">
        <v>6109</v>
      </c>
      <c r="B3" t="s">
        <v>220</v>
      </c>
      <c r="C3" s="5" t="s">
        <v>42</v>
      </c>
      <c r="D3" t="s">
        <v>240</v>
      </c>
      <c r="E3" s="38" t="s">
        <v>241</v>
      </c>
    </row>
    <row r="4" spans="1:5">
      <c r="A4">
        <v>6110</v>
      </c>
      <c r="B4" t="s">
        <v>220</v>
      </c>
      <c r="C4" s="5" t="s">
        <v>46</v>
      </c>
      <c r="D4" t="s">
        <v>240</v>
      </c>
      <c r="E4" s="38" t="s">
        <v>241</v>
      </c>
    </row>
    <row r="5" spans="1:5">
      <c r="A5">
        <v>6111</v>
      </c>
      <c r="B5" t="s">
        <v>220</v>
      </c>
      <c r="C5" s="5" t="s">
        <v>50</v>
      </c>
      <c r="D5" t="s">
        <v>240</v>
      </c>
      <c r="E5" s="38" t="s">
        <v>241</v>
      </c>
    </row>
    <row r="6" spans="1:5">
      <c r="A6">
        <v>6112</v>
      </c>
      <c r="B6" t="s">
        <v>220</v>
      </c>
      <c r="C6" s="5" t="s">
        <v>54</v>
      </c>
      <c r="D6" t="s">
        <v>240</v>
      </c>
      <c r="E6" s="38" t="s">
        <v>241</v>
      </c>
    </row>
    <row r="7" spans="1:5">
      <c r="A7">
        <v>6113</v>
      </c>
      <c r="B7" t="s">
        <v>220</v>
      </c>
      <c r="C7" s="5" t="s">
        <v>58</v>
      </c>
      <c r="D7" t="s">
        <v>240</v>
      </c>
      <c r="E7" s="38" t="s">
        <v>241</v>
      </c>
    </row>
    <row r="8" spans="1:5">
      <c r="A8">
        <v>6114</v>
      </c>
      <c r="B8" t="s">
        <v>220</v>
      </c>
      <c r="C8" s="5" t="s">
        <v>62</v>
      </c>
      <c r="D8" t="s">
        <v>240</v>
      </c>
      <c r="E8" s="38" t="s">
        <v>241</v>
      </c>
    </row>
    <row r="9" spans="1:5">
      <c r="A9">
        <v>6115</v>
      </c>
      <c r="B9" t="s">
        <v>220</v>
      </c>
      <c r="C9" s="5" t="s">
        <v>66</v>
      </c>
      <c r="D9" t="s">
        <v>240</v>
      </c>
      <c r="E9" s="38" t="s">
        <v>241</v>
      </c>
    </row>
    <row r="10" spans="1:5">
      <c r="A10">
        <v>6116</v>
      </c>
      <c r="B10" t="s">
        <v>220</v>
      </c>
      <c r="C10" s="5" t="s">
        <v>70</v>
      </c>
      <c r="D10" t="s">
        <v>240</v>
      </c>
      <c r="E10" s="38" t="s">
        <v>241</v>
      </c>
    </row>
    <row r="11" spans="1:5">
      <c r="A11">
        <v>6117</v>
      </c>
      <c r="B11" t="s">
        <v>220</v>
      </c>
      <c r="C11" s="5" t="s">
        <v>74</v>
      </c>
      <c r="D11" t="s">
        <v>240</v>
      </c>
      <c r="E11" s="38" t="s">
        <v>241</v>
      </c>
    </row>
    <row r="12" spans="1:5">
      <c r="A12">
        <v>6118</v>
      </c>
      <c r="B12" t="s">
        <v>220</v>
      </c>
      <c r="C12" s="5" t="s">
        <v>78</v>
      </c>
      <c r="D12" t="s">
        <v>240</v>
      </c>
      <c r="E12" s="38" t="s">
        <v>241</v>
      </c>
    </row>
    <row r="13" spans="1:5">
      <c r="A13">
        <v>6119</v>
      </c>
      <c r="B13" t="s">
        <v>220</v>
      </c>
      <c r="C13" s="5" t="s">
        <v>82</v>
      </c>
      <c r="D13" t="s">
        <v>240</v>
      </c>
      <c r="E13" s="38" t="s">
        <v>241</v>
      </c>
    </row>
    <row r="14" spans="1:5">
      <c r="A14">
        <v>6120</v>
      </c>
      <c r="B14" t="s">
        <v>220</v>
      </c>
      <c r="C14" s="5" t="s">
        <v>86</v>
      </c>
      <c r="D14" t="s">
        <v>240</v>
      </c>
      <c r="E14" s="38" t="s">
        <v>241</v>
      </c>
    </row>
    <row r="15" spans="1:5">
      <c r="A15">
        <v>6121</v>
      </c>
      <c r="B15" t="s">
        <v>220</v>
      </c>
      <c r="C15" s="5" t="s">
        <v>90</v>
      </c>
      <c r="D15" t="s">
        <v>240</v>
      </c>
      <c r="E15" s="38" t="s">
        <v>241</v>
      </c>
    </row>
    <row r="16" spans="1:5">
      <c r="A16">
        <v>6122</v>
      </c>
      <c r="B16" t="s">
        <v>220</v>
      </c>
      <c r="C16" s="5" t="s">
        <v>94</v>
      </c>
      <c r="D16" t="s">
        <v>240</v>
      </c>
      <c r="E16" s="38" t="s">
        <v>241</v>
      </c>
    </row>
    <row r="17" spans="1:5">
      <c r="A17">
        <v>6123</v>
      </c>
      <c r="B17" t="s">
        <v>220</v>
      </c>
      <c r="C17" s="5" t="s">
        <v>98</v>
      </c>
      <c r="D17" t="s">
        <v>242</v>
      </c>
      <c r="E17" s="38" t="s">
        <v>243</v>
      </c>
    </row>
    <row r="18" spans="1:5">
      <c r="A18">
        <v>6124</v>
      </c>
      <c r="B18" t="s">
        <v>220</v>
      </c>
      <c r="C18" s="5" t="s">
        <v>104</v>
      </c>
      <c r="D18" t="s">
        <v>242</v>
      </c>
      <c r="E18" s="38" t="s">
        <v>243</v>
      </c>
    </row>
    <row r="19" spans="1:5">
      <c r="A19">
        <v>6125</v>
      </c>
      <c r="B19" t="s">
        <v>220</v>
      </c>
      <c r="C19" s="5" t="s">
        <v>108</v>
      </c>
      <c r="D19" t="s">
        <v>244</v>
      </c>
      <c r="E19" s="38" t="s">
        <v>245</v>
      </c>
    </row>
    <row r="20" spans="1:5">
      <c r="A20">
        <v>6126</v>
      </c>
      <c r="B20" t="s">
        <v>220</v>
      </c>
      <c r="C20" s="5" t="s">
        <v>113</v>
      </c>
      <c r="D20" t="s">
        <v>244</v>
      </c>
      <c r="E20" s="38" t="s">
        <v>245</v>
      </c>
    </row>
    <row r="21" spans="1:5">
      <c r="A21">
        <v>6127</v>
      </c>
      <c r="B21" t="s">
        <v>220</v>
      </c>
      <c r="C21" s="5" t="s">
        <v>117</v>
      </c>
      <c r="D21" t="s">
        <v>244</v>
      </c>
      <c r="E21" s="38" t="s">
        <v>245</v>
      </c>
    </row>
    <row r="22" spans="1:5">
      <c r="A22">
        <v>6128</v>
      </c>
      <c r="B22" t="s">
        <v>220</v>
      </c>
      <c r="C22" s="5" t="s">
        <v>121</v>
      </c>
      <c r="D22" t="s">
        <v>244</v>
      </c>
      <c r="E22" s="38" t="s">
        <v>245</v>
      </c>
    </row>
    <row r="23" spans="1:5">
      <c r="A23">
        <v>6129</v>
      </c>
      <c r="B23" t="s">
        <v>220</v>
      </c>
      <c r="C23" s="5" t="s">
        <v>125</v>
      </c>
      <c r="D23" t="s">
        <v>244</v>
      </c>
      <c r="E23" s="38" t="s">
        <v>245</v>
      </c>
    </row>
    <row r="24" spans="1:5">
      <c r="A24">
        <v>6130</v>
      </c>
      <c r="B24" t="s">
        <v>220</v>
      </c>
      <c r="C24" s="5" t="s">
        <v>129</v>
      </c>
      <c r="D24" t="s">
        <v>244</v>
      </c>
      <c r="E24" s="38" t="s">
        <v>245</v>
      </c>
    </row>
    <row r="25" spans="1:5">
      <c r="A25">
        <v>6131</v>
      </c>
      <c r="B25" t="s">
        <v>220</v>
      </c>
      <c r="C25" s="5" t="s">
        <v>133</v>
      </c>
      <c r="D25" t="s">
        <v>244</v>
      </c>
      <c r="E25" s="38" t="s">
        <v>245</v>
      </c>
    </row>
    <row r="26" spans="1:5">
      <c r="A26">
        <v>6132</v>
      </c>
      <c r="B26" t="s">
        <v>220</v>
      </c>
      <c r="C26" s="5" t="s">
        <v>137</v>
      </c>
      <c r="D26" t="s">
        <v>244</v>
      </c>
      <c r="E26" s="38" t="s">
        <v>245</v>
      </c>
    </row>
    <row r="27" spans="1:5">
      <c r="A27">
        <v>6133</v>
      </c>
      <c r="B27" t="s">
        <v>220</v>
      </c>
      <c r="C27" s="5" t="s">
        <v>141</v>
      </c>
      <c r="D27" t="s">
        <v>244</v>
      </c>
      <c r="E27" s="38" t="s">
        <v>245</v>
      </c>
    </row>
    <row r="28" spans="1:5">
      <c r="A28">
        <v>6134</v>
      </c>
      <c r="B28" t="s">
        <v>220</v>
      </c>
      <c r="C28" s="5" t="s">
        <v>145</v>
      </c>
      <c r="D28" t="s">
        <v>242</v>
      </c>
      <c r="E28" s="38" t="s">
        <v>243</v>
      </c>
    </row>
    <row r="29" spans="1:5">
      <c r="A29">
        <v>6135</v>
      </c>
      <c r="B29" t="s">
        <v>220</v>
      </c>
      <c r="C29" s="5" t="s">
        <v>149</v>
      </c>
      <c r="D29" t="s">
        <v>244</v>
      </c>
      <c r="E29" s="38" t="s">
        <v>245</v>
      </c>
    </row>
    <row r="30" spans="1:5">
      <c r="A30">
        <v>6136</v>
      </c>
      <c r="B30" t="s">
        <v>220</v>
      </c>
      <c r="C30" s="5" t="s">
        <v>153</v>
      </c>
      <c r="D30" t="s">
        <v>244</v>
      </c>
      <c r="E30" s="38" t="s">
        <v>245</v>
      </c>
    </row>
    <row r="32" spans="1:5">
      <c r="A32">
        <v>6200</v>
      </c>
      <c r="B32" t="s">
        <v>220</v>
      </c>
      <c r="C32" s="5" t="s">
        <v>157</v>
      </c>
      <c r="D32" t="s">
        <v>246</v>
      </c>
      <c r="E32" s="38" t="s">
        <v>247</v>
      </c>
    </row>
    <row r="33" spans="1:5">
      <c r="A33">
        <v>6201</v>
      </c>
      <c r="B33" t="s">
        <v>220</v>
      </c>
      <c r="C33" s="5" t="s">
        <v>163</v>
      </c>
      <c r="D33" t="s">
        <v>246</v>
      </c>
      <c r="E33" s="38" t="s">
        <v>247</v>
      </c>
    </row>
    <row r="34" spans="1:5">
      <c r="A34">
        <v>6202</v>
      </c>
      <c r="B34" t="s">
        <v>220</v>
      </c>
      <c r="C34" s="5" t="s">
        <v>167</v>
      </c>
      <c r="D34" t="s">
        <v>246</v>
      </c>
      <c r="E34" s="38" t="s">
        <v>247</v>
      </c>
    </row>
    <row r="35" spans="1:5">
      <c r="A35">
        <v>6203</v>
      </c>
      <c r="B35" t="s">
        <v>220</v>
      </c>
      <c r="C35" s="5" t="s">
        <v>171</v>
      </c>
      <c r="D35" t="s">
        <v>246</v>
      </c>
      <c r="E35" s="38" t="s">
        <v>247</v>
      </c>
    </row>
    <row r="36" spans="1:5">
      <c r="A36">
        <v>6204</v>
      </c>
      <c r="B36" t="s">
        <v>220</v>
      </c>
      <c r="C36" s="5" t="s">
        <v>175</v>
      </c>
      <c r="D36" t="s">
        <v>246</v>
      </c>
      <c r="E36" s="38" t="s">
        <v>247</v>
      </c>
    </row>
    <row r="37" spans="1:5">
      <c r="A37">
        <v>6205</v>
      </c>
      <c r="B37" t="s">
        <v>220</v>
      </c>
      <c r="C37" s="5" t="s">
        <v>179</v>
      </c>
      <c r="D37" t="s">
        <v>246</v>
      </c>
      <c r="E37" s="38" t="s">
        <v>247</v>
      </c>
    </row>
    <row r="38" spans="1:5">
      <c r="A38">
        <v>6206</v>
      </c>
      <c r="B38" t="s">
        <v>220</v>
      </c>
      <c r="C38" s="5" t="s">
        <v>183</v>
      </c>
      <c r="D38" t="s">
        <v>246</v>
      </c>
      <c r="E38" s="38" t="s">
        <v>247</v>
      </c>
    </row>
    <row r="39" spans="1:5">
      <c r="A39">
        <v>6207</v>
      </c>
      <c r="B39" t="s">
        <v>220</v>
      </c>
      <c r="C39" s="5" t="s">
        <v>187</v>
      </c>
      <c r="D39" t="s">
        <v>246</v>
      </c>
      <c r="E39" s="38" t="s">
        <v>247</v>
      </c>
    </row>
    <row r="41" spans="1:5">
      <c r="A41">
        <v>6208</v>
      </c>
      <c r="B41" t="s">
        <v>220</v>
      </c>
      <c r="C41" s="5" t="s">
        <v>191</v>
      </c>
      <c r="D41" t="s">
        <v>248</v>
      </c>
      <c r="E41" s="38" t="s">
        <v>249</v>
      </c>
    </row>
    <row r="42" spans="1:5">
      <c r="A42">
        <v>6209</v>
      </c>
      <c r="B42" t="s">
        <v>220</v>
      </c>
      <c r="C42" s="5" t="s">
        <v>196</v>
      </c>
      <c r="D42" t="s">
        <v>250</v>
      </c>
      <c r="E42" s="38" t="s">
        <v>251</v>
      </c>
    </row>
    <row r="43" spans="1:5">
      <c r="A43">
        <v>6210</v>
      </c>
      <c r="B43" t="s">
        <v>220</v>
      </c>
      <c r="C43" s="5" t="s">
        <v>202</v>
      </c>
      <c r="D43" t="s">
        <v>252</v>
      </c>
      <c r="E43" s="38" t="s">
        <v>253</v>
      </c>
    </row>
    <row r="44" spans="1:5">
      <c r="A44">
        <v>6211</v>
      </c>
      <c r="B44" t="s">
        <v>220</v>
      </c>
      <c r="C44" s="5" t="s">
        <v>207</v>
      </c>
      <c r="D44" t="s">
        <v>254</v>
      </c>
      <c r="E44" s="38" t="s">
        <v>255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workbookViewId="0" xr3:uid="{F9CF3CF3-643B-5BE6-8B46-32C596A47465}">
      <selection activeCell="A29" sqref="A29"/>
    </sheetView>
  </sheetViews>
  <sheetFormatPr defaultRowHeight="14.45"/>
  <cols>
    <col min="1" max="1" width="20.7109375" style="18" customWidth="1"/>
    <col min="2" max="2" width="13.28515625" customWidth="1"/>
    <col min="3" max="3" width="12.42578125" customWidth="1"/>
    <col min="4" max="4" width="17.140625" customWidth="1"/>
    <col min="5" max="5" width="14" customWidth="1"/>
    <col min="6" max="6" width="15.28515625" customWidth="1"/>
    <col min="7" max="7" width="12.42578125" customWidth="1"/>
    <col min="8" max="8" width="17.5703125" customWidth="1"/>
    <col min="9" max="9" width="16.140625" customWidth="1"/>
    <col min="10" max="10" width="11.28515625" customWidth="1"/>
    <col min="11" max="11" width="17" customWidth="1"/>
    <col min="12" max="12" width="14.5703125" customWidth="1"/>
    <col min="13" max="13" width="14.42578125" customWidth="1"/>
    <col min="14" max="14" width="17" customWidth="1"/>
    <col min="15" max="15" width="12" customWidth="1"/>
  </cols>
  <sheetData>
    <row r="1" spans="1:15" ht="23.25">
      <c r="A1" s="63" t="s">
        <v>256</v>
      </c>
      <c r="B1" s="64"/>
      <c r="C1" s="64"/>
      <c r="D1" s="64"/>
      <c r="E1" s="64"/>
      <c r="F1" s="64"/>
      <c r="G1" s="64"/>
      <c r="H1" s="64"/>
    </row>
    <row r="2" spans="1:15" ht="18.75">
      <c r="A2" s="65" t="s">
        <v>257</v>
      </c>
      <c r="B2" s="66"/>
      <c r="C2" s="66"/>
      <c r="D2" s="66"/>
      <c r="E2" s="66"/>
      <c r="F2" s="66"/>
      <c r="G2" s="60" t="s">
        <v>258</v>
      </c>
      <c r="H2" s="60"/>
    </row>
    <row r="3" spans="1:15" s="27" customFormat="1" ht="15.75">
      <c r="A3" s="25" t="s">
        <v>259</v>
      </c>
      <c r="B3" s="26">
        <v>1106170</v>
      </c>
      <c r="C3" s="26">
        <v>3151243</v>
      </c>
      <c r="D3" s="26">
        <v>856407</v>
      </c>
      <c r="E3" s="28">
        <v>10641</v>
      </c>
      <c r="F3" s="26">
        <v>655458</v>
      </c>
      <c r="G3" s="26">
        <v>74545</v>
      </c>
      <c r="H3" s="26">
        <v>1042197</v>
      </c>
      <c r="I3" s="29">
        <v>3436</v>
      </c>
      <c r="J3" s="27">
        <v>1074473</v>
      </c>
      <c r="K3" s="34" t="s">
        <v>260</v>
      </c>
      <c r="L3" s="29">
        <v>8091</v>
      </c>
      <c r="M3" s="27">
        <v>1397871</v>
      </c>
      <c r="N3" s="29">
        <v>9011</v>
      </c>
      <c r="O3" s="27">
        <v>97486</v>
      </c>
    </row>
    <row r="4" spans="1:15" ht="15">
      <c r="A4" s="18" t="s">
        <v>261</v>
      </c>
      <c r="B4" s="5" t="s">
        <v>98</v>
      </c>
      <c r="C4" s="5" t="s">
        <v>104</v>
      </c>
      <c r="D4" s="5" t="s">
        <v>108</v>
      </c>
      <c r="E4" s="5" t="s">
        <v>113</v>
      </c>
      <c r="F4" s="5" t="s">
        <v>117</v>
      </c>
      <c r="G4" s="5" t="s">
        <v>121</v>
      </c>
      <c r="H4" s="5" t="s">
        <v>125</v>
      </c>
      <c r="I4" s="5" t="s">
        <v>129</v>
      </c>
      <c r="J4" s="5" t="s">
        <v>133</v>
      </c>
      <c r="K4" s="5" t="s">
        <v>137</v>
      </c>
      <c r="L4" s="5" t="s">
        <v>141</v>
      </c>
      <c r="M4" s="5" t="s">
        <v>145</v>
      </c>
      <c r="N4" s="5" t="s">
        <v>149</v>
      </c>
      <c r="O4" s="5" t="s">
        <v>153</v>
      </c>
    </row>
    <row r="5" spans="1:15" ht="45">
      <c r="A5" s="74" t="s">
        <v>262</v>
      </c>
      <c r="B5" s="75" t="s">
        <v>263</v>
      </c>
      <c r="C5" s="75" t="s">
        <v>264</v>
      </c>
      <c r="D5" s="75" t="s">
        <v>265</v>
      </c>
      <c r="E5" s="75" t="s">
        <v>266</v>
      </c>
      <c r="F5" s="75" t="s">
        <v>267</v>
      </c>
      <c r="G5" s="75" t="s">
        <v>268</v>
      </c>
      <c r="H5" s="75" t="s">
        <v>269</v>
      </c>
      <c r="I5" s="75" t="s">
        <v>270</v>
      </c>
      <c r="J5" s="75" t="s">
        <v>271</v>
      </c>
      <c r="K5" s="75" t="s">
        <v>272</v>
      </c>
      <c r="L5" s="75" t="s">
        <v>273</v>
      </c>
      <c r="M5" s="75" t="s">
        <v>274</v>
      </c>
      <c r="N5" s="75" t="s">
        <v>275</v>
      </c>
      <c r="O5" s="75" t="s">
        <v>276</v>
      </c>
    </row>
    <row r="6" spans="1:15" ht="15">
      <c r="A6" s="74" t="s">
        <v>277</v>
      </c>
      <c r="B6" s="76">
        <v>1</v>
      </c>
      <c r="C6" s="76">
        <v>59</v>
      </c>
      <c r="D6" s="76">
        <v>37</v>
      </c>
      <c r="E6" s="76">
        <v>6</v>
      </c>
      <c r="F6" s="76">
        <v>1274</v>
      </c>
      <c r="G6" s="76">
        <v>8</v>
      </c>
      <c r="H6" s="76">
        <v>1966</v>
      </c>
      <c r="I6" s="76">
        <v>32</v>
      </c>
      <c r="J6" s="76">
        <v>734</v>
      </c>
      <c r="K6" s="76">
        <v>6</v>
      </c>
      <c r="L6" s="76">
        <v>9</v>
      </c>
      <c r="M6" s="76">
        <v>86</v>
      </c>
      <c r="N6" s="76">
        <v>35</v>
      </c>
      <c r="O6" s="76">
        <v>566</v>
      </c>
    </row>
    <row r="7" spans="1:15" ht="15">
      <c r="A7" s="74" t="s">
        <v>278</v>
      </c>
      <c r="B7" s="77">
        <v>0</v>
      </c>
      <c r="C7" s="77">
        <v>0</v>
      </c>
      <c r="D7" s="77">
        <v>0</v>
      </c>
      <c r="E7" s="77">
        <v>0</v>
      </c>
      <c r="F7" s="77">
        <v>0</v>
      </c>
      <c r="G7" s="77">
        <v>0</v>
      </c>
      <c r="H7" s="77">
        <v>0</v>
      </c>
      <c r="I7" s="77">
        <v>0</v>
      </c>
      <c r="J7" s="77">
        <v>3.67840916596349E-3</v>
      </c>
      <c r="K7" s="77">
        <v>0</v>
      </c>
      <c r="L7" s="77">
        <v>0</v>
      </c>
      <c r="M7" s="77">
        <v>0</v>
      </c>
      <c r="N7" s="77">
        <v>0</v>
      </c>
      <c r="O7" s="77">
        <v>0</v>
      </c>
    </row>
    <row r="8" spans="1:15" ht="15">
      <c r="A8" s="74" t="s">
        <v>279</v>
      </c>
      <c r="B8" s="77">
        <v>0</v>
      </c>
      <c r="C8" s="77">
        <v>0</v>
      </c>
      <c r="D8" s="77">
        <v>0</v>
      </c>
      <c r="E8" s="77">
        <v>0</v>
      </c>
      <c r="F8" s="77">
        <v>0</v>
      </c>
      <c r="G8" s="77">
        <v>0</v>
      </c>
      <c r="H8" s="77">
        <v>0</v>
      </c>
      <c r="I8" s="77">
        <v>0</v>
      </c>
      <c r="J8" s="77">
        <v>0</v>
      </c>
      <c r="K8" s="77">
        <v>0</v>
      </c>
      <c r="L8" s="77">
        <v>0</v>
      </c>
      <c r="M8" s="77">
        <v>0</v>
      </c>
      <c r="N8" s="77">
        <v>0</v>
      </c>
      <c r="O8" s="77">
        <v>0</v>
      </c>
    </row>
    <row r="9" spans="1:15" ht="15">
      <c r="A9" s="74" t="s">
        <v>280</v>
      </c>
      <c r="B9" s="77">
        <v>0.17</v>
      </c>
      <c r="C9" s="77">
        <v>1.25832470172521E-2</v>
      </c>
      <c r="D9" s="77">
        <v>0.08</v>
      </c>
      <c r="E9" s="77">
        <v>0.102997940041199</v>
      </c>
      <c r="F9" s="77">
        <v>0.22720032457189199</v>
      </c>
      <c r="G9" s="77">
        <v>0.15396261547196199</v>
      </c>
      <c r="H9" s="77">
        <v>0.18967359302260101</v>
      </c>
      <c r="I9" s="77">
        <v>2.6199973800026199E-2</v>
      </c>
      <c r="J9" s="77">
        <v>0.23970775665868499</v>
      </c>
      <c r="K9" s="77">
        <v>0.12609982346024701</v>
      </c>
      <c r="L9" s="77">
        <v>0.01</v>
      </c>
      <c r="M9" s="77">
        <v>0.14256200105549699</v>
      </c>
      <c r="N9" s="77">
        <v>4.9411764705882398E-2</v>
      </c>
      <c r="O9" s="77">
        <v>1.8665896517179599E-2</v>
      </c>
    </row>
    <row r="10" spans="1:15" ht="15">
      <c r="A10" s="74" t="s">
        <v>281</v>
      </c>
      <c r="B10" s="77">
        <v>0.02</v>
      </c>
      <c r="C10" s="77">
        <v>1.0566199125005201E-2</v>
      </c>
      <c r="D10" s="77">
        <v>0.01</v>
      </c>
      <c r="E10" s="77">
        <v>1.3999720005599899E-2</v>
      </c>
      <c r="F10" s="77">
        <v>4.44286348980499E-3</v>
      </c>
      <c r="G10" s="77">
        <v>1.9375014531260899E-3</v>
      </c>
      <c r="H10" s="77">
        <v>1.16021830225587E-4</v>
      </c>
      <c r="I10" s="77">
        <v>4.2999957000043002E-3</v>
      </c>
      <c r="J10" s="77">
        <v>1.7546556671151899E-2</v>
      </c>
      <c r="K10" s="77">
        <v>0</v>
      </c>
      <c r="L10" s="77">
        <v>0</v>
      </c>
      <c r="M10" s="77">
        <v>1.9822399493705099E-2</v>
      </c>
      <c r="N10" s="77">
        <v>8.2352941176470594E-3</v>
      </c>
      <c r="O10" s="77">
        <v>1.08591077697856E-2</v>
      </c>
    </row>
    <row r="11" spans="1:15" ht="15">
      <c r="A11" s="74" t="s">
        <v>282</v>
      </c>
      <c r="B11" s="77">
        <v>3.13</v>
      </c>
      <c r="C11" s="77">
        <v>0.38105800337726098</v>
      </c>
      <c r="D11" s="77">
        <v>1.4</v>
      </c>
      <c r="E11" s="77">
        <v>3.6979260414791701</v>
      </c>
      <c r="F11" s="77">
        <v>9.7449567785096907</v>
      </c>
      <c r="G11" s="77">
        <v>6.3828297871223398</v>
      </c>
      <c r="H11" s="77">
        <v>6.4614325204328003</v>
      </c>
      <c r="I11" s="77">
        <v>2.3222976777023199</v>
      </c>
      <c r="J11" s="77">
        <v>7.0595554607101203</v>
      </c>
      <c r="K11" s="77">
        <v>2.94687587437378</v>
      </c>
      <c r="L11" s="77">
        <v>0.15</v>
      </c>
      <c r="M11" s="77">
        <v>2.63764757573772</v>
      </c>
      <c r="N11" s="77">
        <v>2.6594117647058799</v>
      </c>
      <c r="O11" s="77">
        <v>1.1642042941850801</v>
      </c>
    </row>
    <row r="12" spans="1:15">
      <c r="A12" s="74" t="s">
        <v>283</v>
      </c>
      <c r="B12" s="77">
        <v>0.7</v>
      </c>
      <c r="C12" s="77">
        <v>0.24842125889170699</v>
      </c>
      <c r="D12" s="77">
        <v>1.77</v>
      </c>
      <c r="E12" s="77">
        <v>1.7049659006819899</v>
      </c>
      <c r="F12" s="77">
        <v>6.0942944204206002</v>
      </c>
      <c r="G12" s="77">
        <v>2.95640221730166</v>
      </c>
      <c r="H12" s="77">
        <v>2.2134423776475298</v>
      </c>
      <c r="I12" s="77">
        <v>1.09129890870109</v>
      </c>
      <c r="J12" s="77">
        <v>2.5627272303202702</v>
      </c>
      <c r="K12" s="77">
        <v>1.1120384431461801</v>
      </c>
      <c r="L12" s="77">
        <v>0.56999999999999995</v>
      </c>
      <c r="M12" s="77">
        <v>0.59938333398853405</v>
      </c>
      <c r="N12" s="77">
        <v>1.73352941176471</v>
      </c>
      <c r="O12" s="77">
        <v>0.70624633351684296</v>
      </c>
    </row>
    <row r="13" spans="1:15">
      <c r="A13" s="74" t="s">
        <v>284</v>
      </c>
      <c r="B13" s="77">
        <v>1.07</v>
      </c>
      <c r="C13" s="77">
        <v>0.432532937757592</v>
      </c>
      <c r="D13" s="77">
        <v>4.82</v>
      </c>
      <c r="E13" s="77">
        <v>4.3919121617567596</v>
      </c>
      <c r="F13" s="77">
        <v>9.1406702009574303</v>
      </c>
      <c r="G13" s="77">
        <v>2.9855397391548002</v>
      </c>
      <c r="H13" s="77">
        <v>2.82689951769171</v>
      </c>
      <c r="I13" s="77">
        <v>1.3730986269013701</v>
      </c>
      <c r="J13" s="77">
        <v>4.3286174402151696</v>
      </c>
      <c r="K13" s="77">
        <v>1.96965724247986</v>
      </c>
      <c r="L13" s="77">
        <v>2.41</v>
      </c>
      <c r="M13" s="77">
        <v>0.94882232980264503</v>
      </c>
      <c r="N13" s="77">
        <v>2.74823529411765</v>
      </c>
      <c r="O13" s="77">
        <v>1.10715426756076</v>
      </c>
    </row>
    <row r="14" spans="1:15">
      <c r="A14" s="74" t="s">
        <v>285</v>
      </c>
      <c r="B14" s="77">
        <v>0.88</v>
      </c>
      <c r="C14" s="77">
        <v>0.21559669393174</v>
      </c>
      <c r="D14" s="77">
        <v>2.82</v>
      </c>
      <c r="E14" s="77">
        <v>2.2649547009059798</v>
      </c>
      <c r="F14" s="77">
        <v>3.6093194418849199</v>
      </c>
      <c r="G14" s="77">
        <v>1.00137575103181</v>
      </c>
      <c r="H14" s="77">
        <v>1.3504664795805501</v>
      </c>
      <c r="I14" s="77">
        <v>0.66909933090066898</v>
      </c>
      <c r="J14" s="77">
        <v>2.0756504081345102</v>
      </c>
      <c r="K14" s="77">
        <v>1.3354381303866201</v>
      </c>
      <c r="L14" s="77">
        <v>1.73</v>
      </c>
      <c r="M14" s="77">
        <v>0.76848581276469796</v>
      </c>
      <c r="N14" s="77">
        <v>1.6394117647058799</v>
      </c>
      <c r="O14" s="77">
        <v>0.53580743856102697</v>
      </c>
    </row>
    <row r="15" spans="1:15">
      <c r="A15" s="74" t="s">
        <v>286</v>
      </c>
      <c r="B15" s="77">
        <v>1.1100000000000001</v>
      </c>
      <c r="C15" s="77">
        <v>0.59237452913839195</v>
      </c>
      <c r="D15" s="77">
        <v>5.97</v>
      </c>
      <c r="E15" s="77">
        <v>5.1238975220495604</v>
      </c>
      <c r="F15" s="77">
        <v>6.8629526613609499</v>
      </c>
      <c r="G15" s="77">
        <v>2.4839018629264</v>
      </c>
      <c r="H15" s="77">
        <v>2.7323748751522299</v>
      </c>
      <c r="I15" s="77">
        <v>1.2740987259012699</v>
      </c>
      <c r="J15" s="77">
        <v>4.2913048837720504</v>
      </c>
      <c r="K15" s="77">
        <v>2.3102367656685301</v>
      </c>
      <c r="L15" s="77">
        <v>3.55</v>
      </c>
      <c r="M15" s="77">
        <v>1.0526034249849101</v>
      </c>
      <c r="N15" s="77">
        <v>2.3811764705882399</v>
      </c>
      <c r="O15" s="77">
        <v>1.10515428561115</v>
      </c>
    </row>
    <row r="16" spans="1:15">
      <c r="A16" s="74" t="s">
        <v>287</v>
      </c>
      <c r="B16" s="77">
        <v>1.05</v>
      </c>
      <c r="C16" s="77">
        <v>0.439541207143962</v>
      </c>
      <c r="D16" s="77">
        <v>4.3099999999999996</v>
      </c>
      <c r="E16" s="77">
        <v>4.0849183016339703</v>
      </c>
      <c r="F16" s="77">
        <v>4.1254487506410698</v>
      </c>
      <c r="G16" s="77">
        <v>1.46347609760707</v>
      </c>
      <c r="H16" s="77">
        <v>2.4569611495929</v>
      </c>
      <c r="I16" s="77">
        <v>1.3306986693013301</v>
      </c>
      <c r="J16" s="77">
        <v>3.5616831615616</v>
      </c>
      <c r="K16" s="77">
        <v>2.7458161558573799</v>
      </c>
      <c r="L16" s="77">
        <v>4.1399999999999997</v>
      </c>
      <c r="M16" s="77">
        <v>0.96727344008369698</v>
      </c>
      <c r="N16" s="77">
        <v>3.23294117647059</v>
      </c>
      <c r="O16" s="77">
        <v>1.01858466981344</v>
      </c>
    </row>
    <row r="17" spans="1:15">
      <c r="A17" s="74" t="s">
        <v>288</v>
      </c>
      <c r="B17" s="77">
        <v>1</v>
      </c>
      <c r="C17" s="77">
        <v>0.93417280182182605</v>
      </c>
      <c r="D17" s="77">
        <v>4.1900000000000004</v>
      </c>
      <c r="E17" s="77">
        <v>4.5119097618047599</v>
      </c>
      <c r="F17" s="77">
        <v>4.3290490414986298</v>
      </c>
      <c r="G17" s="77">
        <v>2.2722142041606501</v>
      </c>
      <c r="H17" s="77">
        <v>2.5729719301203802</v>
      </c>
      <c r="I17" s="77">
        <v>1.82189817810182</v>
      </c>
      <c r="J17" s="77">
        <v>3.7217220251805698</v>
      </c>
      <c r="K17" s="77">
        <v>2.5628364120290201</v>
      </c>
      <c r="L17" s="77">
        <v>3.86</v>
      </c>
      <c r="M17" s="77">
        <v>0.93562680729106096</v>
      </c>
      <c r="N17" s="77">
        <v>2.8176470588235301</v>
      </c>
      <c r="O17" s="77">
        <v>1.1763233183816</v>
      </c>
    </row>
    <row r="18" spans="1:15">
      <c r="A18" s="74" t="s">
        <v>289</v>
      </c>
      <c r="B18" s="77">
        <v>1.53</v>
      </c>
      <c r="C18" s="77">
        <v>12.2920203482849</v>
      </c>
      <c r="D18" s="77">
        <v>6.51</v>
      </c>
      <c r="E18" s="77">
        <v>5.4108917821643603</v>
      </c>
      <c r="F18" s="77">
        <v>4.1138487340696201</v>
      </c>
      <c r="G18" s="77">
        <v>4.4273533205149898</v>
      </c>
      <c r="H18" s="77">
        <v>3.4540582834006499</v>
      </c>
      <c r="I18" s="77">
        <v>16.765383234616799</v>
      </c>
      <c r="J18" s="77">
        <v>4.7279058941957199</v>
      </c>
      <c r="K18" s="77">
        <v>4.5031136956408302</v>
      </c>
      <c r="L18" s="77">
        <v>6.51</v>
      </c>
      <c r="M18" s="77">
        <v>4.0150380448653298</v>
      </c>
      <c r="N18" s="77">
        <v>3.24235294117647</v>
      </c>
      <c r="O18" s="77">
        <v>0.30960370393768899</v>
      </c>
    </row>
    <row r="19" spans="1:15">
      <c r="A19" s="74" t="s">
        <v>290</v>
      </c>
      <c r="B19" s="77">
        <v>4.43</v>
      </c>
      <c r="C19" s="77">
        <v>16.741984989959899</v>
      </c>
      <c r="D19" s="77">
        <v>17.75</v>
      </c>
      <c r="E19" s="77">
        <v>18.413631727365502</v>
      </c>
      <c r="F19" s="77">
        <v>16.0047228638898</v>
      </c>
      <c r="G19" s="77">
        <v>12.7011095258321</v>
      </c>
      <c r="H19" s="77">
        <v>19.214496850338801</v>
      </c>
      <c r="I19" s="77">
        <v>28.813471186528801</v>
      </c>
      <c r="J19" s="77">
        <v>20.093745347493901</v>
      </c>
      <c r="K19" s="77">
        <v>20.446451374968099</v>
      </c>
      <c r="L19" s="77">
        <v>18.71</v>
      </c>
      <c r="M19" s="77">
        <v>5.8459516913376799</v>
      </c>
      <c r="N19" s="77">
        <v>9.0082352941176502</v>
      </c>
      <c r="O19" s="77">
        <v>7.8035107986390102</v>
      </c>
    </row>
    <row r="20" spans="1:15">
      <c r="A20" s="74" t="s">
        <v>291</v>
      </c>
      <c r="B20" s="77">
        <v>5.89</v>
      </c>
      <c r="C20" s="77">
        <v>12.4951829299788</v>
      </c>
      <c r="D20" s="77">
        <v>18.64</v>
      </c>
      <c r="E20" s="77">
        <v>16.3896722065559</v>
      </c>
      <c r="F20" s="77">
        <v>6.0748801069715803</v>
      </c>
      <c r="G20" s="77">
        <v>7.8445683834262896</v>
      </c>
      <c r="H20" s="77">
        <v>12.4792307111773</v>
      </c>
      <c r="I20" s="77">
        <v>12.538587461412501</v>
      </c>
      <c r="J20" s="77">
        <v>8.9152763733217508</v>
      </c>
      <c r="K20" s="77">
        <v>12.766342127121</v>
      </c>
      <c r="L20" s="77">
        <v>19.43</v>
      </c>
      <c r="M20" s="77">
        <v>7.2562206628901</v>
      </c>
      <c r="N20" s="77">
        <v>11.442941176470599</v>
      </c>
      <c r="O20" s="77">
        <v>15.8783747439103</v>
      </c>
    </row>
    <row r="21" spans="1:15">
      <c r="A21" s="74" t="s">
        <v>292</v>
      </c>
      <c r="B21" s="77">
        <v>4.22</v>
      </c>
      <c r="C21" s="77">
        <v>10.4802452948613</v>
      </c>
      <c r="D21" s="77">
        <v>7.44</v>
      </c>
      <c r="E21" s="77">
        <v>5.8988820223595502</v>
      </c>
      <c r="F21" s="77">
        <v>4.0775058250083198</v>
      </c>
      <c r="G21" s="77">
        <v>5.1041413281060004</v>
      </c>
      <c r="H21" s="77">
        <v>8.65121196956337</v>
      </c>
      <c r="I21" s="77">
        <v>6.0621939378060601</v>
      </c>
      <c r="J21" s="77">
        <v>5.9679933989177103</v>
      </c>
      <c r="K21" s="77">
        <v>11.251784247502099</v>
      </c>
      <c r="L21" s="77">
        <v>6.84</v>
      </c>
      <c r="M21" s="77">
        <v>5.5951299236473204</v>
      </c>
      <c r="N21" s="77">
        <v>5.5982352941176501</v>
      </c>
      <c r="O21" s="77">
        <v>8.5311937617892504</v>
      </c>
    </row>
    <row r="22" spans="1:15">
      <c r="A22" s="74" t="s">
        <v>293</v>
      </c>
      <c r="B22" s="77">
        <v>72.44</v>
      </c>
      <c r="C22" s="77">
        <v>28.754412114168101</v>
      </c>
      <c r="D22" s="77">
        <v>11.61</v>
      </c>
      <c r="E22" s="77">
        <v>16.9926601467971</v>
      </c>
      <c r="F22" s="77">
        <v>14.970507100724401</v>
      </c>
      <c r="G22" s="77">
        <v>38.712066534049903</v>
      </c>
      <c r="H22" s="77">
        <v>20.235505530871201</v>
      </c>
      <c r="I22" s="77">
        <v>5.7173942826057198</v>
      </c>
      <c r="J22" s="77">
        <v>20.803082686714198</v>
      </c>
      <c r="K22" s="77">
        <v>18.183954542463599</v>
      </c>
      <c r="L22" s="77">
        <v>15.52</v>
      </c>
      <c r="M22" s="77">
        <v>65.472491871514606</v>
      </c>
      <c r="N22" s="77">
        <v>46.280588235294097</v>
      </c>
      <c r="O22" s="77">
        <v>50.031633288507997</v>
      </c>
    </row>
    <row r="23" spans="1:15">
      <c r="A23" s="74" t="s">
        <v>294</v>
      </c>
      <c r="B23" s="77">
        <v>0.31</v>
      </c>
      <c r="C23" s="77">
        <v>1.5556621682810301</v>
      </c>
      <c r="D23" s="77">
        <v>0.56000000000000005</v>
      </c>
      <c r="E23" s="77">
        <v>1.3379732405351901</v>
      </c>
      <c r="F23" s="77">
        <v>0.574657963797091</v>
      </c>
      <c r="G23" s="77">
        <v>1.0160507620380701</v>
      </c>
      <c r="H23" s="77">
        <v>0.878301829354873</v>
      </c>
      <c r="I23" s="77">
        <v>2.4262975737024299</v>
      </c>
      <c r="J23" s="77">
        <v>0.82900838699087698</v>
      </c>
      <c r="K23" s="77">
        <v>1.8778373710276799</v>
      </c>
      <c r="L23" s="77">
        <v>1.18</v>
      </c>
      <c r="M23" s="77">
        <v>0.38761918571428999</v>
      </c>
      <c r="N23" s="77">
        <v>0.36117647058823599</v>
      </c>
      <c r="O23" s="77">
        <v>0.36839739713540798</v>
      </c>
    </row>
    <row r="24" spans="1:15">
      <c r="A24" s="74" t="s">
        <v>295</v>
      </c>
      <c r="B24" s="77">
        <v>0.38</v>
      </c>
      <c r="C24" s="77">
        <v>2.7434349342114399</v>
      </c>
      <c r="D24" s="77">
        <v>3.28</v>
      </c>
      <c r="E24" s="77">
        <v>2.5749485010299802</v>
      </c>
      <c r="F24" s="77">
        <v>2.57163224518892</v>
      </c>
      <c r="G24" s="77">
        <v>3.2494774371080801</v>
      </c>
      <c r="H24" s="77">
        <v>3.9185212940389902</v>
      </c>
      <c r="I24" s="77">
        <v>6.0758939241060803</v>
      </c>
      <c r="J24" s="77">
        <v>2.7639536500827102</v>
      </c>
      <c r="K24" s="77">
        <v>5.0899328740939804</v>
      </c>
      <c r="L24" s="77">
        <v>5.21</v>
      </c>
      <c r="M24" s="77">
        <v>0.65752925992375599</v>
      </c>
      <c r="N24" s="77">
        <v>1.96117647058824</v>
      </c>
      <c r="O24" s="77">
        <v>3.6189149917420198</v>
      </c>
    </row>
    <row r="25" spans="1:15">
      <c r="A25" s="74" t="s">
        <v>296</v>
      </c>
      <c r="B25" s="77">
        <v>0.05</v>
      </c>
      <c r="C25" s="77">
        <v>0.38357465278071201</v>
      </c>
      <c r="D25" s="77">
        <v>0.26</v>
      </c>
      <c r="E25" s="77">
        <v>0.21199576008479801</v>
      </c>
      <c r="F25" s="77">
        <v>0.26581466544952198</v>
      </c>
      <c r="G25" s="77">
        <v>0.29866272399704302</v>
      </c>
      <c r="H25" s="77">
        <v>0.39036925991663401</v>
      </c>
      <c r="I25" s="77">
        <v>0.30189969810030198</v>
      </c>
      <c r="J25" s="77">
        <v>0.33795547697141098</v>
      </c>
      <c r="K25" s="77">
        <v>0.58573917996514802</v>
      </c>
      <c r="L25" s="77">
        <v>0.46</v>
      </c>
      <c r="M25" s="77">
        <v>7.0608850975549906E-2</v>
      </c>
      <c r="N25" s="77">
        <v>0.188823529411765</v>
      </c>
      <c r="O25" s="77">
        <v>0.42675968628442001</v>
      </c>
    </row>
    <row r="26" spans="1:15">
      <c r="A26" s="74" t="s">
        <v>297</v>
      </c>
      <c r="B26" s="77">
        <v>0.5</v>
      </c>
      <c r="C26" s="77">
        <v>2.29071021256288</v>
      </c>
      <c r="D26" s="77">
        <v>3.41</v>
      </c>
      <c r="E26" s="77">
        <v>1.51396972060559</v>
      </c>
      <c r="F26" s="77">
        <v>3.3146475923537002</v>
      </c>
      <c r="G26" s="77">
        <v>3.3659150244362701</v>
      </c>
      <c r="H26" s="77">
        <v>5.4300150242745397</v>
      </c>
      <c r="I26" s="77">
        <v>3.6862963137036902</v>
      </c>
      <c r="J26" s="77">
        <v>3.198901692417</v>
      </c>
      <c r="K26" s="77">
        <v>6.0763314931359096</v>
      </c>
      <c r="L26" s="77">
        <v>4.8600000000000003</v>
      </c>
      <c r="M26" s="77">
        <v>0.63066575697486404</v>
      </c>
      <c r="N26" s="77">
        <v>2.4547058823529402</v>
      </c>
      <c r="O26" s="77">
        <v>5.2724090937807304</v>
      </c>
    </row>
    <row r="27" spans="1:15">
      <c r="A27" s="74" t="s">
        <v>298</v>
      </c>
      <c r="B27" s="77">
        <v>1.1200000000000001</v>
      </c>
      <c r="C27" s="77">
        <v>7.9689386448851502</v>
      </c>
      <c r="D27" s="77">
        <v>5.17</v>
      </c>
      <c r="E27" s="77">
        <v>5.3578928421431602</v>
      </c>
      <c r="F27" s="77">
        <v>3.3541190773129701</v>
      </c>
      <c r="G27" s="77">
        <v>2.8890146667610002</v>
      </c>
      <c r="H27" s="77">
        <v>3.24210849897475</v>
      </c>
      <c r="I27" s="77">
        <v>7.0342929657070403</v>
      </c>
      <c r="J27" s="77">
        <v>3.8658350119593998</v>
      </c>
      <c r="K27" s="77">
        <v>3.5387750457149401</v>
      </c>
      <c r="L27" s="77">
        <v>4.8600000000000003</v>
      </c>
      <c r="M27" s="77">
        <v>1.8931770180722201</v>
      </c>
      <c r="N27" s="77">
        <v>2.19176470588235</v>
      </c>
      <c r="O27" s="77">
        <v>0.87392713062157701</v>
      </c>
    </row>
    <row r="28" spans="1:15">
      <c r="A28" s="74" t="s">
        <v>299</v>
      </c>
      <c r="B28" s="77">
        <v>0</v>
      </c>
      <c r="C28" s="77">
        <v>1.02698683182108</v>
      </c>
      <c r="D28" s="77">
        <v>0</v>
      </c>
      <c r="E28" s="77">
        <v>0</v>
      </c>
      <c r="F28" s="77">
        <v>0.53932934189906001</v>
      </c>
      <c r="G28" s="77">
        <v>0.69000051750038804</v>
      </c>
      <c r="H28" s="77">
        <v>1.3018422830179099</v>
      </c>
      <c r="I28" s="77">
        <v>0.66529933470066505</v>
      </c>
      <c r="J28" s="77">
        <v>0.63414874854526404</v>
      </c>
      <c r="K28" s="77">
        <v>0.57073920096511899</v>
      </c>
      <c r="L28" s="77">
        <v>0</v>
      </c>
      <c r="M28" s="77">
        <v>0.103340608881777</v>
      </c>
      <c r="N28" s="77">
        <v>0</v>
      </c>
      <c r="O28" s="77">
        <v>4.2275791734732199E-2</v>
      </c>
    </row>
    <row r="29" spans="1:15">
      <c r="A29" s="74" t="s">
        <v>300</v>
      </c>
      <c r="B29" s="78">
        <v>32</v>
      </c>
      <c r="C29" s="78">
        <v>39.580370370370403</v>
      </c>
      <c r="D29" s="79">
        <v>62</v>
      </c>
      <c r="E29" s="79">
        <v>54.6</v>
      </c>
      <c r="F29" s="79">
        <v>63.685714285714297</v>
      </c>
      <c r="G29" s="79">
        <v>50.0625</v>
      </c>
      <c r="H29" s="79">
        <v>51.9651933701657</v>
      </c>
      <c r="I29" s="79">
        <v>51.4</v>
      </c>
      <c r="J29" s="79">
        <v>50.754802182810998</v>
      </c>
      <c r="K29" s="79">
        <v>65.36</v>
      </c>
      <c r="L29" s="79">
        <v>57</v>
      </c>
      <c r="M29" s="78">
        <v>30.1302325581395</v>
      </c>
      <c r="N29" s="79">
        <v>47.352941176470601</v>
      </c>
      <c r="O29" s="79">
        <v>44.139567567567902</v>
      </c>
    </row>
    <row r="32" spans="1:15">
      <c r="A32" s="18" t="s">
        <v>301</v>
      </c>
    </row>
    <row r="33" spans="1:1">
      <c r="A33" s="18" t="s">
        <v>302</v>
      </c>
    </row>
    <row r="34" spans="1:1">
      <c r="A34" s="18" t="s">
        <v>303</v>
      </c>
    </row>
    <row r="35" spans="1:1">
      <c r="A35" s="18" t="s">
        <v>304</v>
      </c>
    </row>
    <row r="36" spans="1:1">
      <c r="A36" s="18" t="s">
        <v>305</v>
      </c>
    </row>
    <row r="37" spans="1:1">
      <c r="A37" s="18" t="s">
        <v>306</v>
      </c>
    </row>
    <row r="38" spans="1:1">
      <c r="A38" s="18" t="s">
        <v>307</v>
      </c>
    </row>
    <row r="39" spans="1:1">
      <c r="A39" s="18" t="s">
        <v>308</v>
      </c>
    </row>
    <row r="40" spans="1:1">
      <c r="A40" s="18" t="s">
        <v>309</v>
      </c>
    </row>
    <row r="41" spans="1:1">
      <c r="A41" s="18" t="s">
        <v>310</v>
      </c>
    </row>
    <row r="42" spans="1:1">
      <c r="A42" s="18" t="s">
        <v>311</v>
      </c>
    </row>
    <row r="43" spans="1:1">
      <c r="A43" s="18" t="s">
        <v>312</v>
      </c>
    </row>
    <row r="44" spans="1:1">
      <c r="A44" s="18" t="s">
        <v>313</v>
      </c>
    </row>
    <row r="45" spans="1:1">
      <c r="A45" s="18" t="s">
        <v>314</v>
      </c>
    </row>
    <row r="46" spans="1:1">
      <c r="A46" s="18" t="s">
        <v>315</v>
      </c>
    </row>
    <row r="47" spans="1:1">
      <c r="A47" s="18" t="s">
        <v>316</v>
      </c>
    </row>
    <row r="48" spans="1:1">
      <c r="A48" s="18" t="s">
        <v>317</v>
      </c>
    </row>
    <row r="49" spans="1:1">
      <c r="A49" s="18" t="s">
        <v>318</v>
      </c>
    </row>
  </sheetData>
  <mergeCells count="2">
    <mergeCell ref="A1:H1"/>
    <mergeCell ref="A2:F2"/>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0"/>
  <sheetViews>
    <sheetView zoomScale="70" zoomScaleNormal="70" workbookViewId="0" xr3:uid="{78B4E459-6924-5F8B-B7BA-2DD04133E49E}">
      <selection activeCell="D21" sqref="D21"/>
    </sheetView>
  </sheetViews>
  <sheetFormatPr defaultRowHeight="14.45"/>
  <cols>
    <col min="2" max="2" width="62.140625" customWidth="1"/>
    <col min="3" max="3" width="19.5703125" customWidth="1"/>
    <col min="5" max="5" width="18.28515625" customWidth="1"/>
    <col min="7" max="7" width="13.42578125" customWidth="1"/>
  </cols>
  <sheetData>
    <row r="1" spans="2:8">
      <c r="B1" t="s">
        <v>319</v>
      </c>
      <c r="C1" t="s">
        <v>320</v>
      </c>
      <c r="D1" t="s">
        <v>321</v>
      </c>
      <c r="E1" t="s">
        <v>322</v>
      </c>
      <c r="F1" t="s">
        <v>323</v>
      </c>
      <c r="G1" t="s">
        <v>324</v>
      </c>
      <c r="H1" t="s">
        <v>325</v>
      </c>
    </row>
    <row r="2" spans="2:8">
      <c r="B2" t="s">
        <v>263</v>
      </c>
      <c r="C2" t="s">
        <v>326</v>
      </c>
      <c r="D2">
        <v>1</v>
      </c>
      <c r="F2">
        <v>1</v>
      </c>
      <c r="H2" s="78">
        <v>32</v>
      </c>
    </row>
    <row r="3" spans="2:8">
      <c r="B3" t="s">
        <v>264</v>
      </c>
      <c r="C3" t="s">
        <v>327</v>
      </c>
      <c r="D3">
        <v>1</v>
      </c>
      <c r="F3">
        <v>1</v>
      </c>
      <c r="H3" s="78">
        <v>39.580370370370403</v>
      </c>
    </row>
    <row r="4" spans="2:8">
      <c r="B4" t="s">
        <v>328</v>
      </c>
      <c r="C4" t="s">
        <v>329</v>
      </c>
      <c r="D4">
        <v>1</v>
      </c>
    </row>
    <row r="5" spans="2:8">
      <c r="B5" t="s">
        <v>265</v>
      </c>
      <c r="C5" t="s">
        <v>330</v>
      </c>
      <c r="E5">
        <v>1</v>
      </c>
      <c r="H5" s="79">
        <v>62</v>
      </c>
    </row>
    <row r="6" spans="2:8">
      <c r="B6" t="s">
        <v>266</v>
      </c>
      <c r="C6" t="s">
        <v>331</v>
      </c>
      <c r="D6">
        <v>1</v>
      </c>
      <c r="E6">
        <v>1</v>
      </c>
      <c r="H6" s="79">
        <v>54.6</v>
      </c>
    </row>
    <row r="7" spans="2:8">
      <c r="B7" t="s">
        <v>267</v>
      </c>
      <c r="C7" t="s">
        <v>332</v>
      </c>
      <c r="D7">
        <v>1</v>
      </c>
      <c r="E7">
        <v>1</v>
      </c>
      <c r="G7">
        <v>1</v>
      </c>
      <c r="H7" s="79">
        <v>63.685714285714297</v>
      </c>
    </row>
    <row r="8" spans="2:8">
      <c r="B8" t="s">
        <v>268</v>
      </c>
      <c r="C8" t="s">
        <v>333</v>
      </c>
      <c r="E8">
        <v>1</v>
      </c>
      <c r="H8" s="79">
        <v>50.0625</v>
      </c>
    </row>
    <row r="9" spans="2:8">
      <c r="B9" t="s">
        <v>269</v>
      </c>
      <c r="C9" t="s">
        <v>334</v>
      </c>
      <c r="E9">
        <v>1</v>
      </c>
      <c r="H9" s="79">
        <v>51.9651933701657</v>
      </c>
    </row>
    <row r="10" spans="2:8">
      <c r="B10" t="s">
        <v>270</v>
      </c>
      <c r="C10" t="s">
        <v>335</v>
      </c>
      <c r="D10">
        <v>1</v>
      </c>
      <c r="E10">
        <v>1</v>
      </c>
      <c r="G10">
        <v>1</v>
      </c>
      <c r="H10" s="79">
        <v>51.4</v>
      </c>
    </row>
    <row r="11" spans="2:8">
      <c r="B11" t="s">
        <v>336</v>
      </c>
      <c r="C11" t="s">
        <v>337</v>
      </c>
      <c r="D11">
        <v>1</v>
      </c>
      <c r="G11">
        <v>1</v>
      </c>
    </row>
    <row r="12" spans="2:8">
      <c r="B12" t="s">
        <v>271</v>
      </c>
      <c r="C12" t="s">
        <v>338</v>
      </c>
      <c r="D12">
        <v>1</v>
      </c>
      <c r="E12">
        <v>1</v>
      </c>
      <c r="G12">
        <v>1</v>
      </c>
      <c r="H12" s="79">
        <v>50.754802182810998</v>
      </c>
    </row>
    <row r="13" spans="2:8">
      <c r="B13" t="s">
        <v>272</v>
      </c>
      <c r="C13" t="s">
        <v>339</v>
      </c>
      <c r="D13">
        <v>1</v>
      </c>
      <c r="E13">
        <v>1</v>
      </c>
      <c r="G13">
        <v>1</v>
      </c>
      <c r="H13" s="79">
        <v>65.36</v>
      </c>
    </row>
    <row r="14" spans="2:8">
      <c r="B14" t="s">
        <v>340</v>
      </c>
      <c r="C14" t="s">
        <v>341</v>
      </c>
      <c r="D14">
        <v>1</v>
      </c>
    </row>
    <row r="15" spans="2:8">
      <c r="B15" t="s">
        <v>273</v>
      </c>
      <c r="C15" t="s">
        <v>342</v>
      </c>
      <c r="D15">
        <v>1</v>
      </c>
      <c r="E15">
        <v>1</v>
      </c>
      <c r="H15" s="79">
        <v>57</v>
      </c>
    </row>
    <row r="16" spans="2:8">
      <c r="B16" t="s">
        <v>274</v>
      </c>
      <c r="C16" t="s">
        <v>343</v>
      </c>
      <c r="D16">
        <v>1</v>
      </c>
      <c r="F16">
        <v>1</v>
      </c>
      <c r="G16">
        <v>1</v>
      </c>
      <c r="H16" s="78">
        <v>30.1302325581395</v>
      </c>
    </row>
    <row r="17" spans="2:8">
      <c r="B17" t="s">
        <v>344</v>
      </c>
      <c r="C17" t="s">
        <v>345</v>
      </c>
      <c r="D17">
        <v>1</v>
      </c>
    </row>
    <row r="18" spans="2:8">
      <c r="B18" t="s">
        <v>275</v>
      </c>
      <c r="C18" t="s">
        <v>346</v>
      </c>
      <c r="D18">
        <v>1</v>
      </c>
      <c r="E18">
        <v>1</v>
      </c>
      <c r="G18">
        <v>1</v>
      </c>
      <c r="H18" s="79">
        <v>47.352941176470601</v>
      </c>
    </row>
    <row r="19" spans="2:8">
      <c r="B19" t="s">
        <v>276</v>
      </c>
      <c r="C19" t="s">
        <v>347</v>
      </c>
      <c r="D19">
        <v>1</v>
      </c>
      <c r="E19">
        <v>1</v>
      </c>
      <c r="G19">
        <v>1</v>
      </c>
      <c r="H19" s="79">
        <v>44.139567567567902</v>
      </c>
    </row>
    <row r="20" spans="2:8">
      <c r="B20"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J769"/>
  <sheetViews>
    <sheetView workbookViewId="0" xr3:uid="{9B253EF2-77E0-53E3-AE26-4D66ECD923F3}">
      <pane ySplit="6" topLeftCell="A19" activePane="bottomLeft" state="frozen"/>
      <selection pane="bottomLeft" activeCell="BH24" sqref="BH24"/>
    </sheetView>
  </sheetViews>
  <sheetFormatPr defaultRowHeight="14.45"/>
  <cols>
    <col min="20" max="20" width="11.5703125" bestFit="1" customWidth="1"/>
    <col min="21" max="21" width="3.85546875" customWidth="1"/>
    <col min="28" max="28" width="11" customWidth="1"/>
    <col min="29" max="29" width="9.7109375" customWidth="1"/>
    <col min="30" max="30" width="11.42578125" customWidth="1"/>
    <col min="41" max="41" width="3.7109375" customWidth="1"/>
    <col min="45" max="45" width="14.140625" customWidth="1"/>
    <col min="60" max="60" width="3" customWidth="1"/>
  </cols>
  <sheetData>
    <row r="1" spans="1:62" ht="15">
      <c r="A1" s="17" t="s">
        <v>348</v>
      </c>
      <c r="BE1" t="s">
        <v>349</v>
      </c>
      <c r="BF1" t="s">
        <v>261</v>
      </c>
      <c r="BG1" t="s">
        <v>350</v>
      </c>
    </row>
    <row r="2" spans="1:62" s="18" customFormat="1" ht="15">
      <c r="P2" s="19"/>
      <c r="Q2" s="19"/>
      <c r="R2" s="19"/>
      <c r="S2" s="19"/>
      <c r="T2" s="19"/>
      <c r="U2" s="19"/>
      <c r="V2" s="19"/>
      <c r="W2" s="19"/>
      <c r="X2" s="19"/>
      <c r="Y2" s="19"/>
      <c r="Z2" s="19"/>
      <c r="AA2" s="19"/>
      <c r="AC2" s="19"/>
      <c r="AD2" s="19"/>
      <c r="AF2" s="20"/>
      <c r="AG2" s="20"/>
      <c r="AH2" s="20"/>
      <c r="AI2" s="20"/>
      <c r="AJ2" s="20"/>
      <c r="AK2" s="20"/>
      <c r="AL2" s="20"/>
      <c r="AM2" s="20"/>
      <c r="AN2" s="20"/>
      <c r="AO2" s="20"/>
      <c r="AP2" s="20"/>
      <c r="AQ2" s="20"/>
      <c r="AR2" s="20"/>
      <c r="AS2" s="20"/>
    </row>
    <row r="3" spans="1:62" s="18" customFormat="1" ht="15">
      <c r="P3" s="19"/>
      <c r="Q3" s="19"/>
      <c r="R3" s="19"/>
      <c r="S3" s="19"/>
      <c r="T3" s="19"/>
      <c r="U3" s="19"/>
      <c r="V3" s="19"/>
      <c r="W3" s="19"/>
      <c r="X3" s="19"/>
      <c r="Y3" s="19"/>
      <c r="Z3" s="19"/>
      <c r="AA3" s="19"/>
      <c r="AC3" s="19"/>
      <c r="AD3" s="19"/>
      <c r="AF3" s="20"/>
      <c r="AG3" s="20"/>
      <c r="AH3" s="20"/>
      <c r="AI3" s="20"/>
      <c r="AJ3" s="20"/>
      <c r="AK3" s="20"/>
      <c r="AL3" s="20"/>
      <c r="AM3" s="20"/>
      <c r="AN3" s="20"/>
      <c r="AO3" s="20"/>
      <c r="AP3" s="20"/>
      <c r="AQ3" s="20"/>
      <c r="AR3" s="20"/>
      <c r="AS3" s="20"/>
    </row>
    <row r="4" spans="1:62" ht="15">
      <c r="B4" t="s">
        <v>351</v>
      </c>
      <c r="C4">
        <v>16.042459999999998</v>
      </c>
      <c r="D4">
        <v>30.069040000000001</v>
      </c>
      <c r="E4">
        <v>44.095619999999997</v>
      </c>
      <c r="F4">
        <v>58.122199999999999</v>
      </c>
      <c r="G4">
        <v>58.122199999999999</v>
      </c>
      <c r="H4">
        <v>72.148780000000002</v>
      </c>
      <c r="I4">
        <v>72.148780000000002</v>
      </c>
      <c r="J4">
        <v>86.175359999999998</v>
      </c>
      <c r="K4">
        <v>84.159480000000002</v>
      </c>
      <c r="L4">
        <v>86.175359999999998</v>
      </c>
      <c r="M4">
        <v>100.20193999999999</v>
      </c>
      <c r="N4">
        <v>98.186059999999998</v>
      </c>
      <c r="O4">
        <v>114.22852</v>
      </c>
      <c r="P4">
        <v>78.111840000000001</v>
      </c>
      <c r="Q4">
        <v>92.138419999999996</v>
      </c>
      <c r="R4">
        <v>106.16500000000001</v>
      </c>
      <c r="S4">
        <v>106.16500000000001</v>
      </c>
      <c r="T4" s="21">
        <v>113.211606869465</v>
      </c>
      <c r="AO4" t="s">
        <v>349</v>
      </c>
      <c r="AP4">
        <v>529</v>
      </c>
      <c r="AQ4">
        <v>438</v>
      </c>
      <c r="AR4">
        <v>671</v>
      </c>
      <c r="AS4">
        <v>491</v>
      </c>
      <c r="AT4">
        <v>592</v>
      </c>
      <c r="AU4">
        <v>508</v>
      </c>
      <c r="AV4">
        <v>605</v>
      </c>
      <c r="AW4">
        <v>601</v>
      </c>
      <c r="AX4">
        <v>385</v>
      </c>
      <c r="AY4">
        <v>2127</v>
      </c>
      <c r="AZ4">
        <v>600</v>
      </c>
      <c r="BA4">
        <v>550</v>
      </c>
      <c r="BB4">
        <v>118</v>
      </c>
      <c r="BC4">
        <v>302</v>
      </c>
      <c r="BD4">
        <v>717</v>
      </c>
      <c r="BE4">
        <v>449</v>
      </c>
      <c r="BF4">
        <v>507</v>
      </c>
      <c r="BG4">
        <v>2011</v>
      </c>
    </row>
    <row r="5" spans="1:62" ht="15">
      <c r="B5" t="s">
        <v>349</v>
      </c>
      <c r="C5">
        <v>529</v>
      </c>
      <c r="D5">
        <v>438</v>
      </c>
      <c r="E5">
        <v>671</v>
      </c>
      <c r="F5">
        <v>491</v>
      </c>
      <c r="G5">
        <v>592</v>
      </c>
      <c r="H5">
        <v>508</v>
      </c>
      <c r="I5">
        <v>605</v>
      </c>
      <c r="J5">
        <v>601</v>
      </c>
      <c r="K5">
        <v>385</v>
      </c>
      <c r="L5">
        <v>2127</v>
      </c>
      <c r="M5">
        <v>600</v>
      </c>
      <c r="N5">
        <v>550</v>
      </c>
      <c r="O5">
        <v>118</v>
      </c>
      <c r="P5">
        <v>302</v>
      </c>
      <c r="Q5">
        <v>717</v>
      </c>
      <c r="R5">
        <v>449</v>
      </c>
      <c r="S5">
        <v>507</v>
      </c>
      <c r="T5">
        <v>2011</v>
      </c>
      <c r="V5" t="s">
        <v>352</v>
      </c>
      <c r="AN5" t="s">
        <v>353</v>
      </c>
      <c r="AP5" s="16" t="s">
        <v>354</v>
      </c>
    </row>
    <row r="6" spans="1:62" ht="15">
      <c r="B6" t="s">
        <v>261</v>
      </c>
      <c r="C6" t="s">
        <v>301</v>
      </c>
      <c r="D6" t="s">
        <v>302</v>
      </c>
      <c r="E6" t="s">
        <v>303</v>
      </c>
      <c r="F6" t="s">
        <v>304</v>
      </c>
      <c r="G6" t="s">
        <v>305</v>
      </c>
      <c r="H6" t="s">
        <v>306</v>
      </c>
      <c r="I6" t="s">
        <v>307</v>
      </c>
      <c r="J6" t="s">
        <v>317</v>
      </c>
      <c r="K6" t="s">
        <v>355</v>
      </c>
      <c r="L6" t="s">
        <v>356</v>
      </c>
      <c r="M6" t="s">
        <v>309</v>
      </c>
      <c r="N6" t="s">
        <v>357</v>
      </c>
      <c r="O6" t="s">
        <v>318</v>
      </c>
      <c r="P6" t="s">
        <v>313</v>
      </c>
      <c r="Q6" t="s">
        <v>314</v>
      </c>
      <c r="R6" t="s">
        <v>358</v>
      </c>
      <c r="S6" t="s">
        <v>316</v>
      </c>
      <c r="T6" t="s">
        <v>359</v>
      </c>
      <c r="V6" t="s">
        <v>301</v>
      </c>
      <c r="W6" t="s">
        <v>302</v>
      </c>
      <c r="X6" t="s">
        <v>303</v>
      </c>
      <c r="Y6" t="s">
        <v>304</v>
      </c>
      <c r="Z6" t="s">
        <v>305</v>
      </c>
      <c r="AA6" t="s">
        <v>306</v>
      </c>
      <c r="AB6" t="s">
        <v>307</v>
      </c>
      <c r="AC6" t="s">
        <v>317</v>
      </c>
      <c r="AD6" t="s">
        <v>355</v>
      </c>
      <c r="AE6" s="18" t="s">
        <v>356</v>
      </c>
      <c r="AF6" t="s">
        <v>309</v>
      </c>
      <c r="AG6" t="s">
        <v>357</v>
      </c>
      <c r="AH6" t="s">
        <v>318</v>
      </c>
      <c r="AI6" t="s">
        <v>313</v>
      </c>
      <c r="AJ6" t="s">
        <v>314</v>
      </c>
      <c r="AK6" t="s">
        <v>358</v>
      </c>
      <c r="AL6" t="s">
        <v>316</v>
      </c>
      <c r="AM6" t="s">
        <v>359</v>
      </c>
      <c r="AP6" t="s">
        <v>301</v>
      </c>
      <c r="AQ6" t="s">
        <v>302</v>
      </c>
      <c r="AR6" t="s">
        <v>303</v>
      </c>
      <c r="AS6" t="s">
        <v>304</v>
      </c>
      <c r="AT6" t="s">
        <v>305</v>
      </c>
      <c r="AU6" t="s">
        <v>306</v>
      </c>
      <c r="AV6" t="s">
        <v>307</v>
      </c>
      <c r="AW6" t="s">
        <v>317</v>
      </c>
      <c r="AX6" t="s">
        <v>355</v>
      </c>
      <c r="AY6" s="18" t="s">
        <v>356</v>
      </c>
      <c r="AZ6" t="s">
        <v>309</v>
      </c>
      <c r="BA6" t="s">
        <v>357</v>
      </c>
      <c r="BB6" t="s">
        <v>318</v>
      </c>
      <c r="BC6" t="s">
        <v>313</v>
      </c>
      <c r="BD6" t="s">
        <v>314</v>
      </c>
      <c r="BE6" t="s">
        <v>358</v>
      </c>
      <c r="BF6" t="s">
        <v>316</v>
      </c>
      <c r="BG6" t="s">
        <v>359</v>
      </c>
      <c r="BI6" s="80" t="s">
        <v>26</v>
      </c>
      <c r="BJ6" t="s">
        <v>261</v>
      </c>
    </row>
    <row r="7" spans="1:62" ht="15">
      <c r="B7" s="5" t="s">
        <v>27</v>
      </c>
      <c r="C7" s="22">
        <v>84.599544229957203</v>
      </c>
      <c r="D7" s="22">
        <v>5.9631411200204401</v>
      </c>
      <c r="E7" s="22">
        <v>4.9892146401403004</v>
      </c>
      <c r="F7" s="22">
        <v>0.71829199028569002</v>
      </c>
      <c r="G7" s="22">
        <v>1.4960756462481799</v>
      </c>
      <c r="H7" s="22">
        <v>0.42362857236971502</v>
      </c>
      <c r="I7" s="22">
        <v>0.39967219692939099</v>
      </c>
      <c r="J7" s="22">
        <v>0</v>
      </c>
      <c r="K7" s="22">
        <v>0</v>
      </c>
      <c r="L7" s="22">
        <v>0.50128715608876195</v>
      </c>
      <c r="M7" s="22">
        <v>0.156614804441113</v>
      </c>
      <c r="N7" s="22">
        <v>1.2676915337171E-2</v>
      </c>
      <c r="O7" s="22">
        <v>1.69690992702289E-3</v>
      </c>
      <c r="P7" s="22">
        <v>5.19054801207002E-3</v>
      </c>
      <c r="Q7" s="22">
        <v>4.2921839330578998E-3</v>
      </c>
      <c r="R7" s="22">
        <v>9.9818231001346495E-5</v>
      </c>
      <c r="S7" s="22">
        <v>1.19781877201616E-3</v>
      </c>
      <c r="T7" s="22">
        <v>0</v>
      </c>
      <c r="V7">
        <f>C7*$C$4</f>
        <v>1357.1848043273192</v>
      </c>
      <c r="W7">
        <f>D7*$D$4</f>
        <v>179.30592886353941</v>
      </c>
      <c r="X7">
        <f>E7*$E$4</f>
        <v>220.00251287006341</v>
      </c>
      <c r="Y7">
        <f>F7*$F$4</f>
        <v>41.748710717782934</v>
      </c>
      <c r="Z7">
        <f>G7*$G$4</f>
        <v>86.955207926365958</v>
      </c>
      <c r="AA7">
        <f>H7*$H$4</f>
        <v>30.564284669616647</v>
      </c>
      <c r="AB7">
        <f>I7*$I$4</f>
        <v>28.835861408375308</v>
      </c>
      <c r="AC7">
        <f>J7*$J$4</f>
        <v>0</v>
      </c>
      <c r="AD7">
        <f>K7*$K$4</f>
        <v>0</v>
      </c>
      <c r="AE7">
        <f>L7*$L$4</f>
        <v>43.198601139325255</v>
      </c>
      <c r="AF7">
        <f>M7*$M$4</f>
        <v>15.693107237720138</v>
      </c>
      <c r="AG7">
        <f>N7*$N$4</f>
        <v>1.2446963699103919</v>
      </c>
      <c r="AH7">
        <f>O7*$O$4</f>
        <v>0.19383550953713274</v>
      </c>
      <c r="AI7">
        <f>P7*$P$4</f>
        <v>0.4054432558311315</v>
      </c>
      <c r="AJ7">
        <f>Q7*$Q$4</f>
        <v>0.39547504594134064</v>
      </c>
      <c r="AK7">
        <f>R7*$R$4</f>
        <v>1.0597202494257951E-2</v>
      </c>
      <c r="AL7">
        <f>S7*$S$4</f>
        <v>0.12716642993109564</v>
      </c>
      <c r="AM7">
        <f>T7*$T$4</f>
        <v>0</v>
      </c>
      <c r="AN7">
        <f>SUM(V7:AM7)</f>
        <v>2005.8662329737535</v>
      </c>
      <c r="AP7">
        <f>V7/$AN$7*100</f>
        <v>67.660783257478457</v>
      </c>
      <c r="AQ7">
        <f t="shared" ref="AQ7:BG7" si="0">W7/$AN$7*100</f>
        <v>8.939077088790377</v>
      </c>
      <c r="AR7">
        <f t="shared" si="0"/>
        <v>10.967955352830455</v>
      </c>
      <c r="AS7">
        <f t="shared" si="0"/>
        <v>2.0813307503506495</v>
      </c>
      <c r="AT7">
        <f t="shared" si="0"/>
        <v>4.335045203759794</v>
      </c>
      <c r="AU7">
        <f t="shared" si="0"/>
        <v>1.5237449121571895</v>
      </c>
      <c r="AV7">
        <f t="shared" si="0"/>
        <v>1.4375764911115398</v>
      </c>
      <c r="AW7">
        <f t="shared" si="0"/>
        <v>0</v>
      </c>
      <c r="AX7">
        <f t="shared" si="0"/>
        <v>0</v>
      </c>
      <c r="AY7">
        <f t="shared" si="0"/>
        <v>2.1536132584116592</v>
      </c>
      <c r="AZ7">
        <f t="shared" si="0"/>
        <v>0.78236060709066624</v>
      </c>
      <c r="BA7">
        <f t="shared" si="0"/>
        <v>6.2052810374353541E-2</v>
      </c>
      <c r="BB7">
        <f t="shared" si="0"/>
        <v>9.6634315065848696E-3</v>
      </c>
      <c r="BC7">
        <f t="shared" si="0"/>
        <v>2.021287607150405E-2</v>
      </c>
      <c r="BD7">
        <f t="shared" si="0"/>
        <v>1.9715923197681916E-2</v>
      </c>
      <c r="BE7">
        <f t="shared" si="0"/>
        <v>5.2831052839188075E-4</v>
      </c>
      <c r="BF7">
        <f t="shared" si="0"/>
        <v>6.3397263407025811E-3</v>
      </c>
      <c r="BG7">
        <f t="shared" si="0"/>
        <v>0</v>
      </c>
      <c r="BI7">
        <f>100/(100-AP7-AQ7)</f>
        <v>4.2734787689207208</v>
      </c>
      <c r="BJ7" s="5" t="s">
        <v>27</v>
      </c>
    </row>
    <row r="8" spans="1:62" ht="15">
      <c r="B8" s="5" t="s">
        <v>42</v>
      </c>
      <c r="C8" s="22">
        <v>78.896428723462506</v>
      </c>
      <c r="D8" s="22">
        <v>9.2294935805688993</v>
      </c>
      <c r="E8" s="22">
        <v>4.8546200382989797</v>
      </c>
      <c r="F8" s="22">
        <v>0.88000164172449602</v>
      </c>
      <c r="G8" s="22">
        <v>1.89018796558281</v>
      </c>
      <c r="H8" s="22">
        <v>0.660454910325039</v>
      </c>
      <c r="I8" s="22">
        <v>0.74567872842332195</v>
      </c>
      <c r="J8" s="22">
        <v>0.27434437443936699</v>
      </c>
      <c r="K8" s="22">
        <v>5.9427713157489098E-2</v>
      </c>
      <c r="L8" s="22">
        <v>0.380785107252267</v>
      </c>
      <c r="M8" s="22">
        <v>0.26862886663854701</v>
      </c>
      <c r="N8" s="22">
        <v>4.8454616578466399E-2</v>
      </c>
      <c r="O8" s="22">
        <v>0</v>
      </c>
      <c r="P8" s="22">
        <v>6.2293947039799402E-2</v>
      </c>
      <c r="Q8" s="22">
        <v>2.9442497157934001E-2</v>
      </c>
      <c r="R8" s="22">
        <v>2.5779144976992999E-3</v>
      </c>
      <c r="S8" s="22">
        <v>1.1210536072231801E-2</v>
      </c>
      <c r="T8" s="22">
        <v>0.165325727128768</v>
      </c>
      <c r="V8">
        <f t="shared" ref="V8:V21" si="1">C8*$C$4</f>
        <v>1265.6928019389982</v>
      </c>
      <c r="W8">
        <f t="shared" ref="W8:W21" si="2">D8*$D$4</f>
        <v>277.52201165386947</v>
      </c>
      <c r="X8">
        <f t="shared" ref="X8:X21" si="3">E8*$E$4</f>
        <v>214.06748045321723</v>
      </c>
      <c r="Y8">
        <f t="shared" ref="Y8:Y21" si="4">F8*$F$4</f>
        <v>51.147631420639499</v>
      </c>
      <c r="Z8">
        <f t="shared" ref="Z8:Z21" si="5">G8*$G$4</f>
        <v>109.8618829731972</v>
      </c>
      <c r="AA8">
        <f t="shared" ref="AA8:AA21" si="6">H8*$H$4</f>
        <v>47.651016024960967</v>
      </c>
      <c r="AB8">
        <f t="shared" ref="AB8:AB21" si="7">I8*$I$4</f>
        <v>53.799810527694007</v>
      </c>
      <c r="AC8">
        <f t="shared" ref="AC8:AC21" si="8">J8*$J$4</f>
        <v>23.641725231287246</v>
      </c>
      <c r="AD8">
        <f t="shared" ref="AD8:AD21" si="9">K8*$K$4</f>
        <v>5.0014054369234406</v>
      </c>
      <c r="AE8">
        <f t="shared" ref="AE8:AE21" si="10">L8*$L$4</f>
        <v>32.814293700102716</v>
      </c>
      <c r="AF8">
        <f t="shared" ref="AF8:AF21" si="11">M8*$M$4</f>
        <v>26.917133577183687</v>
      </c>
      <c r="AG8">
        <f t="shared" ref="AG8:AG21" si="12">N8*$N$4</f>
        <v>4.7575678906502965</v>
      </c>
      <c r="AH8">
        <f t="shared" ref="AH8:AH21" si="13">O8*$O$4</f>
        <v>0</v>
      </c>
      <c r="AI8">
        <f t="shared" ref="AI8:AI21" si="14">P8*$P$4</f>
        <v>4.8658948241412849</v>
      </c>
      <c r="AJ8">
        <f t="shared" ref="AJ8:AJ21" si="15">Q8*$Q$4</f>
        <v>2.712785168986529</v>
      </c>
      <c r="AK8">
        <f t="shared" ref="AK8:AK21" si="16">R8*$R$4</f>
        <v>0.27368429264824617</v>
      </c>
      <c r="AL8">
        <f t="shared" ref="AL8:AL21" si="17">S8*$S$4</f>
        <v>1.1901665621084891</v>
      </c>
      <c r="AM8">
        <f t="shared" ref="AM8:AM21" si="18">T8*$T$4</f>
        <v>18.716791225110526</v>
      </c>
      <c r="AN8">
        <f t="shared" ref="AN8:AN21" si="19">SUM(V8:AM8)</f>
        <v>2140.634082901719</v>
      </c>
      <c r="AP8">
        <f>V8/$AN$8*100</f>
        <v>59.127004098864887</v>
      </c>
      <c r="AQ8">
        <f t="shared" ref="AQ8:BG8" si="20">W8/$AN$8*100</f>
        <v>12.964476921608048</v>
      </c>
      <c r="AR8">
        <f t="shared" si="20"/>
        <v>10.000190231627061</v>
      </c>
      <c r="AS8">
        <f t="shared" si="20"/>
        <v>2.3893682637859688</v>
      </c>
      <c r="AT8">
        <f t="shared" si="20"/>
        <v>5.1322121725855556</v>
      </c>
      <c r="AU8">
        <f t="shared" si="20"/>
        <v>2.2260234201432514</v>
      </c>
      <c r="AV8">
        <f t="shared" si="20"/>
        <v>2.5132651562179236</v>
      </c>
      <c r="AW8">
        <f t="shared" si="20"/>
        <v>1.1044262735105057</v>
      </c>
      <c r="AX8">
        <f t="shared" si="20"/>
        <v>0.23364130641813508</v>
      </c>
      <c r="AY8">
        <f t="shared" si="20"/>
        <v>1.5329240042567933</v>
      </c>
      <c r="AZ8">
        <f t="shared" si="20"/>
        <v>1.2574374010104701</v>
      </c>
      <c r="BA8">
        <f t="shared" si="20"/>
        <v>0.22225040368418383</v>
      </c>
      <c r="BB8">
        <f t="shared" si="20"/>
        <v>0</v>
      </c>
      <c r="BC8">
        <f t="shared" si="20"/>
        <v>0.22731091049178107</v>
      </c>
      <c r="BD8">
        <f t="shared" si="20"/>
        <v>0.12672811250903915</v>
      </c>
      <c r="BE8">
        <f t="shared" si="20"/>
        <v>1.278519737839807E-2</v>
      </c>
      <c r="BF8">
        <f t="shared" si="20"/>
        <v>5.559878596790202E-2</v>
      </c>
      <c r="BG8">
        <f t="shared" si="20"/>
        <v>0.87435733994009546</v>
      </c>
      <c r="BI8">
        <f t="shared" ref="BI8:BI21" si="21">100/(100-AP8-AQ8)</f>
        <v>3.583135316974623</v>
      </c>
      <c r="BJ8" s="5" t="s">
        <v>42</v>
      </c>
    </row>
    <row r="9" spans="1:62" ht="15">
      <c r="B9" s="5" t="s">
        <v>46</v>
      </c>
      <c r="C9" s="22">
        <v>78.376599999999996</v>
      </c>
      <c r="D9" s="22">
        <v>9.8817000000000199</v>
      </c>
      <c r="E9" s="22">
        <v>6.7479000000000102</v>
      </c>
      <c r="F9" s="22">
        <v>0.92850000000000099</v>
      </c>
      <c r="G9" s="22">
        <v>1.706</v>
      </c>
      <c r="H9" s="22">
        <v>0.43370000000000097</v>
      </c>
      <c r="I9" s="22">
        <v>0.39800000000000002</v>
      </c>
      <c r="J9" s="22">
        <v>9.9500000000000005E-2</v>
      </c>
      <c r="K9" s="22">
        <v>2.1000000000000001E-2</v>
      </c>
      <c r="L9" s="22">
        <v>0.14910000000000001</v>
      </c>
      <c r="M9" s="22">
        <v>7.9200000000000201E-2</v>
      </c>
      <c r="N9" s="22">
        <v>1.89E-2</v>
      </c>
      <c r="O9" s="22">
        <v>8.2999999999999897E-3</v>
      </c>
      <c r="P9" s="22">
        <v>6.4000000000000098E-3</v>
      </c>
      <c r="Q9" s="22">
        <v>6.0000000000000097E-3</v>
      </c>
      <c r="R9" s="22">
        <v>6.0000000000000201E-4</v>
      </c>
      <c r="S9" s="22">
        <v>2.5999999999999999E-3</v>
      </c>
      <c r="T9" s="22">
        <v>3.3900000000000097E-2</v>
      </c>
      <c r="V9">
        <f t="shared" si="1"/>
        <v>1257.3534704359997</v>
      </c>
      <c r="W9">
        <f t="shared" si="2"/>
        <v>297.13323256800061</v>
      </c>
      <c r="X9">
        <f t="shared" si="3"/>
        <v>297.55283419800043</v>
      </c>
      <c r="Y9">
        <f t="shared" si="4"/>
        <v>53.966462700000058</v>
      </c>
      <c r="Z9">
        <f t="shared" si="5"/>
        <v>99.156473199999994</v>
      </c>
      <c r="AA9">
        <f t="shared" si="6"/>
        <v>31.290925886000071</v>
      </c>
      <c r="AB9">
        <f t="shared" si="7"/>
        <v>28.715214440000004</v>
      </c>
      <c r="AC9">
        <f t="shared" si="8"/>
        <v>8.5744483200000001</v>
      </c>
      <c r="AD9">
        <f t="shared" si="9"/>
        <v>1.7673490800000002</v>
      </c>
      <c r="AE9">
        <f t="shared" si="10"/>
        <v>12.848746176000001</v>
      </c>
      <c r="AF9">
        <f t="shared" si="11"/>
        <v>7.9359936480000197</v>
      </c>
      <c r="AG9">
        <f t="shared" si="12"/>
        <v>1.8557165339999999</v>
      </c>
      <c r="AH9">
        <f t="shared" si="13"/>
        <v>0.9480967159999989</v>
      </c>
      <c r="AI9">
        <f t="shared" si="14"/>
        <v>0.49991577600000076</v>
      </c>
      <c r="AJ9">
        <f t="shared" si="15"/>
        <v>0.55283052000000088</v>
      </c>
      <c r="AK9">
        <f t="shared" si="16"/>
        <v>6.3699000000000214E-2</v>
      </c>
      <c r="AL9">
        <f t="shared" si="17"/>
        <v>0.27602900000000002</v>
      </c>
      <c r="AM9">
        <f t="shared" si="18"/>
        <v>3.8378734728748745</v>
      </c>
      <c r="AN9">
        <f t="shared" si="19"/>
        <v>2104.3293116708751</v>
      </c>
      <c r="AP9">
        <f>V9/$AN$9*100</f>
        <v>59.750793921016033</v>
      </c>
      <c r="AQ9">
        <f t="shared" ref="AQ9:BG9" si="22">W9/$AN$9*100</f>
        <v>14.120091894365693</v>
      </c>
      <c r="AR9">
        <f t="shared" si="22"/>
        <v>14.140031816680734</v>
      </c>
      <c r="AS9">
        <f t="shared" si="22"/>
        <v>2.5645445511163709</v>
      </c>
      <c r="AT9">
        <f t="shared" si="22"/>
        <v>4.7120226216526913</v>
      </c>
      <c r="AU9">
        <f t="shared" si="22"/>
        <v>1.4869785690127804</v>
      </c>
      <c r="AV9">
        <f t="shared" si="22"/>
        <v>1.3645779812476029</v>
      </c>
      <c r="AW9">
        <f t="shared" si="22"/>
        <v>0.40746703818860625</v>
      </c>
      <c r="AX9">
        <f t="shared" si="22"/>
        <v>8.3986335703164897E-2</v>
      </c>
      <c r="AY9">
        <f t="shared" si="22"/>
        <v>0.6105862853660422</v>
      </c>
      <c r="AZ9">
        <f t="shared" si="22"/>
        <v>0.37712698311932458</v>
      </c>
      <c r="BA9">
        <f t="shared" si="22"/>
        <v>8.8185652488323121E-2</v>
      </c>
      <c r="BB9">
        <f t="shared" si="22"/>
        <v>4.5054579183102912E-2</v>
      </c>
      <c r="BC9">
        <f t="shared" si="22"/>
        <v>2.3756537212469786E-2</v>
      </c>
      <c r="BD9">
        <f t="shared" si="22"/>
        <v>2.6271102955888762E-2</v>
      </c>
      <c r="BE9">
        <f t="shared" si="22"/>
        <v>3.0270452275087149E-3</v>
      </c>
      <c r="BF9">
        <f t="shared" si="22"/>
        <v>1.3117195985871055E-2</v>
      </c>
      <c r="BG9">
        <f t="shared" si="22"/>
        <v>0.18237988947782771</v>
      </c>
      <c r="BI9">
        <f t="shared" si="21"/>
        <v>3.8271484939534672</v>
      </c>
      <c r="BJ9" s="5" t="s">
        <v>46</v>
      </c>
    </row>
    <row r="10" spans="1:62" ht="15">
      <c r="B10" s="5" t="s">
        <v>50</v>
      </c>
      <c r="C10" s="22">
        <v>84.315799999999996</v>
      </c>
      <c r="D10" s="22">
        <v>6.0953999999999997</v>
      </c>
      <c r="E10" s="22">
        <v>4.4669999999999996</v>
      </c>
      <c r="F10" s="22">
        <v>0.86140000000000005</v>
      </c>
      <c r="G10" s="22">
        <v>1.2624</v>
      </c>
      <c r="H10" s="22">
        <v>0.43419999999999997</v>
      </c>
      <c r="I10" s="22">
        <v>0.36909999999999998</v>
      </c>
      <c r="J10" s="22">
        <v>0.13320000000000001</v>
      </c>
      <c r="K10" s="22">
        <v>4.4699999999999997E-2</v>
      </c>
      <c r="L10" s="22">
        <v>0.2077</v>
      </c>
      <c r="M10" s="22">
        <v>0.1012</v>
      </c>
      <c r="N10" s="22">
        <v>5.4899999999999997E-2</v>
      </c>
      <c r="O10" s="22">
        <v>6.7000000000000002E-3</v>
      </c>
      <c r="P10" s="22">
        <v>0.01</v>
      </c>
      <c r="Q10" s="22">
        <v>1.35E-2</v>
      </c>
      <c r="R10" s="22">
        <v>4.0000000000000002E-4</v>
      </c>
      <c r="S10" s="22">
        <v>4.1999999999999997E-3</v>
      </c>
      <c r="T10" s="22">
        <v>2.93E-2</v>
      </c>
      <c r="V10">
        <f t="shared" si="1"/>
        <v>1352.6328488679999</v>
      </c>
      <c r="W10">
        <f t="shared" si="2"/>
        <v>183.28282641600001</v>
      </c>
      <c r="X10">
        <f t="shared" si="3"/>
        <v>196.97513453999997</v>
      </c>
      <c r="Y10">
        <f t="shared" si="4"/>
        <v>50.066463080000005</v>
      </c>
      <c r="Z10">
        <f t="shared" si="5"/>
        <v>73.373465279999991</v>
      </c>
      <c r="AA10">
        <f t="shared" si="6"/>
        <v>31.327000276</v>
      </c>
      <c r="AB10">
        <f t="shared" si="7"/>
        <v>26.630114698</v>
      </c>
      <c r="AC10">
        <f t="shared" si="8"/>
        <v>11.478557952000001</v>
      </c>
      <c r="AD10">
        <f t="shared" si="9"/>
        <v>3.7619287559999997</v>
      </c>
      <c r="AE10">
        <f t="shared" si="10"/>
        <v>17.898622272000001</v>
      </c>
      <c r="AF10">
        <f t="shared" si="11"/>
        <v>10.140436328</v>
      </c>
      <c r="AG10">
        <f t="shared" si="12"/>
        <v>5.3904146939999995</v>
      </c>
      <c r="AH10">
        <f t="shared" si="13"/>
        <v>0.76533108400000005</v>
      </c>
      <c r="AI10">
        <f t="shared" si="14"/>
        <v>0.78111839999999999</v>
      </c>
      <c r="AJ10">
        <f t="shared" si="15"/>
        <v>1.2438686699999999</v>
      </c>
      <c r="AK10">
        <f t="shared" si="16"/>
        <v>4.2466000000000004E-2</v>
      </c>
      <c r="AL10">
        <f t="shared" si="17"/>
        <v>0.44589299999999998</v>
      </c>
      <c r="AM10">
        <f t="shared" si="18"/>
        <v>3.3171000812753246</v>
      </c>
      <c r="AN10">
        <f t="shared" si="19"/>
        <v>1969.5535903952755</v>
      </c>
      <c r="AP10">
        <f>V10/$AN$10*100</f>
        <v>68.677128434801105</v>
      </c>
      <c r="AQ10">
        <f t="shared" ref="AQ10:BG10" si="23">W10/$AN$10*100</f>
        <v>9.3058055038358436</v>
      </c>
      <c r="AR10">
        <f t="shared" si="23"/>
        <v>10.001004060035172</v>
      </c>
      <c r="AS10">
        <f t="shared" si="23"/>
        <v>2.5420208581352703</v>
      </c>
      <c r="AT10">
        <f t="shared" si="23"/>
        <v>3.7253855715230606</v>
      </c>
      <c r="AU10">
        <f t="shared" si="23"/>
        <v>1.5905634875217025</v>
      </c>
      <c r="AV10">
        <f t="shared" si="23"/>
        <v>1.3520888605349157</v>
      </c>
      <c r="AW10">
        <f t="shared" si="23"/>
        <v>0.58279998107065145</v>
      </c>
      <c r="AX10">
        <f t="shared" si="23"/>
        <v>0.19100413283220222</v>
      </c>
      <c r="AY10">
        <f t="shared" si="23"/>
        <v>0.90876543594875603</v>
      </c>
      <c r="AZ10">
        <f t="shared" si="23"/>
        <v>0.5148596299918341</v>
      </c>
      <c r="BA10">
        <f t="shared" si="23"/>
        <v>0.27368712993070582</v>
      </c>
      <c r="BB10">
        <f t="shared" si="23"/>
        <v>3.8858098999296764E-2</v>
      </c>
      <c r="BC10">
        <f t="shared" si="23"/>
        <v>3.9659667236738402E-2</v>
      </c>
      <c r="BD10">
        <f t="shared" si="23"/>
        <v>6.3154852757794949E-2</v>
      </c>
      <c r="BE10">
        <f t="shared" si="23"/>
        <v>2.1561231035849794E-3</v>
      </c>
      <c r="BF10">
        <f t="shared" si="23"/>
        <v>2.263929258764228E-2</v>
      </c>
      <c r="BG10">
        <f t="shared" si="23"/>
        <v>0.16841887915370743</v>
      </c>
      <c r="BI10">
        <f t="shared" si="21"/>
        <v>4.541931232857876</v>
      </c>
      <c r="BJ10" s="5" t="s">
        <v>50</v>
      </c>
    </row>
    <row r="11" spans="1:62" ht="15">
      <c r="B11" s="5" t="s">
        <v>54</v>
      </c>
      <c r="C11" s="22">
        <v>88.143550240534907</v>
      </c>
      <c r="D11" s="22">
        <v>6.1730231238922801</v>
      </c>
      <c r="E11" s="22">
        <v>2.4501329107605501</v>
      </c>
      <c r="F11" s="22">
        <v>0.53333638020683405</v>
      </c>
      <c r="G11" s="22">
        <v>0.70587460459593898</v>
      </c>
      <c r="H11" s="22">
        <v>0.29425628111862201</v>
      </c>
      <c r="I11" s="22">
        <v>0.23687705733745101</v>
      </c>
      <c r="J11" s="22">
        <v>0.106346833604892</v>
      </c>
      <c r="K11" s="22">
        <v>5.1671342881473202E-2</v>
      </c>
      <c r="L11" s="22">
        <v>0.153712231246243</v>
      </c>
      <c r="M11" s="22">
        <v>0.122469093690003</v>
      </c>
      <c r="N11" s="22">
        <v>7.68060464924223E-2</v>
      </c>
      <c r="O11" s="22">
        <v>7.65056317082277E-3</v>
      </c>
      <c r="P11" s="22">
        <v>1.7474126613986601E-2</v>
      </c>
      <c r="Q11" s="22">
        <v>1.7574264875384799E-2</v>
      </c>
      <c r="R11" s="22">
        <v>5.5025974638312999E-4</v>
      </c>
      <c r="S11" s="22">
        <v>7.5504249094245704E-3</v>
      </c>
      <c r="T11" s="22">
        <v>6.3387519465063005E-2</v>
      </c>
      <c r="V11">
        <f t="shared" si="1"/>
        <v>1414.0393789917714</v>
      </c>
      <c r="W11">
        <f t="shared" si="2"/>
        <v>185.61687923324195</v>
      </c>
      <c r="X11">
        <f t="shared" si="3"/>
        <v>108.04012978239112</v>
      </c>
      <c r="Y11">
        <f t="shared" si="4"/>
        <v>30.998683757657648</v>
      </c>
      <c r="Z11">
        <f t="shared" si="5"/>
        <v>41.026984943246084</v>
      </c>
      <c r="AA11">
        <f t="shared" si="6"/>
        <v>21.230231690045613</v>
      </c>
      <c r="AB11">
        <f t="shared" si="7"/>
        <v>17.090390696887141</v>
      </c>
      <c r="AC11">
        <f t="shared" si="8"/>
        <v>9.1644766707616654</v>
      </c>
      <c r="AD11">
        <f t="shared" si="9"/>
        <v>4.3486333478064862</v>
      </c>
      <c r="AE11">
        <f t="shared" si="10"/>
        <v>13.246206864048238</v>
      </c>
      <c r="AF11">
        <f t="shared" si="11"/>
        <v>12.271640777780059</v>
      </c>
      <c r="AG11">
        <f t="shared" si="12"/>
        <v>7.5412830892677656</v>
      </c>
      <c r="AH11">
        <f t="shared" si="13"/>
        <v>0.87391250816959221</v>
      </c>
      <c r="AI11">
        <f t="shared" si="14"/>
        <v>1.3649361822114632</v>
      </c>
      <c r="AJ11">
        <f t="shared" si="15"/>
        <v>1.6192649982794523</v>
      </c>
      <c r="AK11">
        <f t="shared" si="16"/>
        <v>5.8418325974764998E-2</v>
      </c>
      <c r="AL11">
        <f t="shared" si="17"/>
        <v>0.80159086050905959</v>
      </c>
      <c r="AM11">
        <f t="shared" si="18"/>
        <v>7.1762029341092735</v>
      </c>
      <c r="AN11">
        <f t="shared" si="19"/>
        <v>1876.509245654159</v>
      </c>
      <c r="AP11">
        <f>V11/$AN$11*100</f>
        <v>75.354778148126371</v>
      </c>
      <c r="AQ11">
        <f t="shared" ref="AQ11:BG11" si="24">W11/$AN$11*100</f>
        <v>9.8916048329159771</v>
      </c>
      <c r="AR11">
        <f t="shared" si="24"/>
        <v>5.7575058600219089</v>
      </c>
      <c r="AS11">
        <f t="shared" si="24"/>
        <v>1.651933441279229</v>
      </c>
      <c r="AT11">
        <f t="shared" si="24"/>
        <v>2.1863460059288919</v>
      </c>
      <c r="AU11">
        <f t="shared" si="24"/>
        <v>1.1313683499941758</v>
      </c>
      <c r="AV11">
        <f t="shared" si="24"/>
        <v>0.91075440936233487</v>
      </c>
      <c r="AW11">
        <f t="shared" si="24"/>
        <v>0.48837897772077804</v>
      </c>
      <c r="AX11">
        <f t="shared" si="24"/>
        <v>0.23174057670526074</v>
      </c>
      <c r="AY11">
        <f t="shared" si="24"/>
        <v>0.70589616836289848</v>
      </c>
      <c r="AZ11">
        <f t="shared" si="24"/>
        <v>0.65396111456419248</v>
      </c>
      <c r="BA11">
        <f t="shared" si="24"/>
        <v>0.40187828046852186</v>
      </c>
      <c r="BB11">
        <f t="shared" si="24"/>
        <v>4.6571180514751079E-2</v>
      </c>
      <c r="BC11">
        <f t="shared" si="24"/>
        <v>7.2738047274349599E-2</v>
      </c>
      <c r="BD11">
        <f t="shared" si="24"/>
        <v>8.6291341331226401E-2</v>
      </c>
      <c r="BE11">
        <f t="shared" si="24"/>
        <v>3.1131381905022334E-3</v>
      </c>
      <c r="BF11">
        <f t="shared" si="24"/>
        <v>4.2717128219084348E-2</v>
      </c>
      <c r="BG11">
        <f t="shared" si="24"/>
        <v>0.38242299901952354</v>
      </c>
      <c r="BI11">
        <f t="shared" si="21"/>
        <v>6.7779989050485083</v>
      </c>
      <c r="BJ11" s="5" t="s">
        <v>54</v>
      </c>
    </row>
    <row r="12" spans="1:62" ht="15">
      <c r="B12" s="5" t="s">
        <v>58</v>
      </c>
      <c r="C12" s="22">
        <v>87.179056329710804</v>
      </c>
      <c r="D12" s="22">
        <v>6.3436780204380803</v>
      </c>
      <c r="E12" s="22">
        <v>3.0001279063739101</v>
      </c>
      <c r="F12" s="22">
        <v>0.57937868627310296</v>
      </c>
      <c r="G12" s="22">
        <v>0.81402266358445596</v>
      </c>
      <c r="H12" s="22">
        <v>0.29055653147664001</v>
      </c>
      <c r="I12" s="22">
        <v>0.23327522598537501</v>
      </c>
      <c r="J12" s="22">
        <v>8.2581330000663505E-2</v>
      </c>
      <c r="K12" s="22">
        <v>4.0603164334315503E-2</v>
      </c>
      <c r="L12" s="22">
        <v>0.123134494286541</v>
      </c>
      <c r="M12" s="22">
        <v>7.7690700262865897E-2</v>
      </c>
      <c r="N12" s="22">
        <v>5.04125488371567E-2</v>
      </c>
      <c r="O12" s="22">
        <v>5.2593800950244702E-3</v>
      </c>
      <c r="P12" s="22">
        <v>1.17156363495227E-2</v>
      </c>
      <c r="Q12" s="22">
        <v>1.6387515875405999E-2</v>
      </c>
      <c r="R12" s="22">
        <v>4.0000038750037501E-4</v>
      </c>
      <c r="S12" s="22">
        <v>5.20000503750488E-3</v>
      </c>
      <c r="T12" s="22">
        <v>2.7618776755690001E-2</v>
      </c>
      <c r="V12">
        <f t="shared" si="1"/>
        <v>1398.5665240071323</v>
      </c>
      <c r="W12">
        <f t="shared" si="2"/>
        <v>190.74830814367346</v>
      </c>
      <c r="X12">
        <f t="shared" si="3"/>
        <v>132.29250011085952</v>
      </c>
      <c r="Y12">
        <f t="shared" si="4"/>
        <v>33.674763879302546</v>
      </c>
      <c r="Z12">
        <f t="shared" si="5"/>
        <v>47.312788057388467</v>
      </c>
      <c r="AA12">
        <f t="shared" si="6"/>
        <v>20.963299267071175</v>
      </c>
      <c r="AB12">
        <f t="shared" si="7"/>
        <v>16.830522959069103</v>
      </c>
      <c r="AC12">
        <f t="shared" si="8"/>
        <v>7.1164758420859773</v>
      </c>
      <c r="AD12">
        <f t="shared" si="9"/>
        <v>3.417141196730539</v>
      </c>
      <c r="AE12">
        <f t="shared" si="10"/>
        <v>10.611159373560612</v>
      </c>
      <c r="AF12">
        <f t="shared" si="11"/>
        <v>7.7847588862976727</v>
      </c>
      <c r="AG12">
        <f t="shared" si="12"/>
        <v>4.949809544877998</v>
      </c>
      <c r="AH12">
        <f t="shared" si="13"/>
        <v>0.60077120437210463</v>
      </c>
      <c r="AI12">
        <f t="shared" si="14"/>
        <v>0.91512991203210126</v>
      </c>
      <c r="AJ12">
        <f t="shared" si="15"/>
        <v>1.5099198204848256</v>
      </c>
      <c r="AK12">
        <f t="shared" si="16"/>
        <v>4.2466041138977319E-2</v>
      </c>
      <c r="AL12">
        <f t="shared" si="17"/>
        <v>0.55205853480670564</v>
      </c>
      <c r="AM12">
        <f t="shared" si="18"/>
        <v>3.1267660962806945</v>
      </c>
      <c r="AN12">
        <f t="shared" si="19"/>
        <v>1881.0151628771648</v>
      </c>
      <c r="AP12">
        <f>V12/$AN$12*100</f>
        <v>74.35168794003296</v>
      </c>
      <c r="AQ12">
        <f t="shared" ref="AQ12:BG12" si="25">W12/$AN$12*100</f>
        <v>10.140710819784594</v>
      </c>
      <c r="AR12">
        <f t="shared" si="25"/>
        <v>7.0330374109535327</v>
      </c>
      <c r="AS12">
        <f t="shared" si="25"/>
        <v>1.7902441481542484</v>
      </c>
      <c r="AT12">
        <f t="shared" si="25"/>
        <v>2.5152794613850817</v>
      </c>
      <c r="AU12">
        <f t="shared" si="25"/>
        <v>1.1144673196044901</v>
      </c>
      <c r="AV12">
        <f t="shared" si="25"/>
        <v>0.8947574315842014</v>
      </c>
      <c r="AW12">
        <f t="shared" si="25"/>
        <v>0.37833165742272656</v>
      </c>
      <c r="AX12">
        <f t="shared" si="25"/>
        <v>0.18166473424402091</v>
      </c>
      <c r="AY12">
        <f t="shared" si="25"/>
        <v>0.56411875794398092</v>
      </c>
      <c r="AZ12">
        <f t="shared" si="25"/>
        <v>0.41385944355654497</v>
      </c>
      <c r="BA12">
        <f t="shared" si="25"/>
        <v>0.26314564829487413</v>
      </c>
      <c r="BB12">
        <f t="shared" si="25"/>
        <v>3.1938668875649917E-2</v>
      </c>
      <c r="BC12">
        <f t="shared" si="25"/>
        <v>4.8650852480760232E-2</v>
      </c>
      <c r="BD12">
        <f t="shared" si="25"/>
        <v>8.0271539022326713E-2</v>
      </c>
      <c r="BE12">
        <f t="shared" si="25"/>
        <v>2.2576129090858617E-3</v>
      </c>
      <c r="BF12">
        <f t="shared" si="25"/>
        <v>2.9348967818116228E-2</v>
      </c>
      <c r="BG12">
        <f t="shared" si="25"/>
        <v>0.16622758593280307</v>
      </c>
      <c r="BI12">
        <f t="shared" si="21"/>
        <v>6.4484505663510028</v>
      </c>
      <c r="BJ12" s="5" t="s">
        <v>58</v>
      </c>
    </row>
    <row r="13" spans="1:62" ht="15">
      <c r="B13" s="5" t="s">
        <v>62</v>
      </c>
      <c r="C13" s="22">
        <v>92.075917812348294</v>
      </c>
      <c r="D13" s="22">
        <v>2.9882122801441402</v>
      </c>
      <c r="E13" s="22">
        <v>1.83721324809264</v>
      </c>
      <c r="F13" s="22">
        <v>0.28543868251142301</v>
      </c>
      <c r="G13" s="22">
        <v>0.53092662880930297</v>
      </c>
      <c r="H13" s="22">
        <v>0.16656430076166401</v>
      </c>
      <c r="I13" s="22">
        <v>0.19229483089334901</v>
      </c>
      <c r="J13" s="22">
        <v>4.9892532486212698E-2</v>
      </c>
      <c r="K13" s="22">
        <v>1.5318175525867299E-2</v>
      </c>
      <c r="L13" s="22">
        <v>0.107794568515362</v>
      </c>
      <c r="M13" s="22">
        <v>5.0359753526217303E-3</v>
      </c>
      <c r="N13" s="22">
        <v>1.10130673715386E-2</v>
      </c>
      <c r="O13" s="22">
        <v>1.3315799640133E-3</v>
      </c>
      <c r="P13" s="22">
        <v>1.6486228125879E-2</v>
      </c>
      <c r="Q13" s="22">
        <v>1.5815432204158E-2</v>
      </c>
      <c r="R13" s="22">
        <v>1.6352736400163301E-3</v>
      </c>
      <c r="S13" s="22">
        <v>5.2996215109100799E-3</v>
      </c>
      <c r="T13" s="22">
        <v>4.6788849863324503E-2</v>
      </c>
      <c r="V13">
        <f t="shared" si="1"/>
        <v>1477.1242284678849</v>
      </c>
      <c r="W13">
        <f t="shared" si="2"/>
        <v>89.852674580145361</v>
      </c>
      <c r="X13">
        <f t="shared" si="3"/>
        <v>81.013057246858764</v>
      </c>
      <c r="Y13">
        <f t="shared" si="4"/>
        <v>16.590324192665431</v>
      </c>
      <c r="Z13">
        <f t="shared" si="5"/>
        <v>30.858623704980069</v>
      </c>
      <c r="AA13">
        <f t="shared" si="6"/>
        <v>12.01741109150713</v>
      </c>
      <c r="AB13">
        <f t="shared" si="7"/>
        <v>13.87383744926144</v>
      </c>
      <c r="AC13">
        <f t="shared" si="8"/>
        <v>4.2995069483110742</v>
      </c>
      <c r="AD13">
        <f t="shared" si="9"/>
        <v>1.2891696868057185</v>
      </c>
      <c r="AE13">
        <f t="shared" si="10"/>
        <v>9.2892357478559848</v>
      </c>
      <c r="AF13">
        <f t="shared" si="11"/>
        <v>0.5046145001248814</v>
      </c>
      <c r="AG13">
        <f t="shared" si="12"/>
        <v>1.0813296937259311</v>
      </c>
      <c r="AH13">
        <f t="shared" si="13"/>
        <v>0.15210440855089252</v>
      </c>
      <c r="AI13">
        <f t="shared" si="14"/>
        <v>1.2877696135721604</v>
      </c>
      <c r="AJ13">
        <f t="shared" si="15"/>
        <v>1.4572089349082356</v>
      </c>
      <c r="AK13">
        <f t="shared" si="16"/>
        <v>0.17360882599233368</v>
      </c>
      <c r="AL13">
        <f t="shared" si="17"/>
        <v>0.56263431770576866</v>
      </c>
      <c r="AM13">
        <f t="shared" si="18"/>
        <v>5.2970408766011152</v>
      </c>
      <c r="AN13">
        <f t="shared" si="19"/>
        <v>1746.7243802874571</v>
      </c>
      <c r="AP13">
        <f>V13/$AN$13*100</f>
        <v>84.565386797016927</v>
      </c>
      <c r="AQ13">
        <f t="shared" ref="AQ13:BG13" si="26">W13/$AN$13*100</f>
        <v>5.1440671232491972</v>
      </c>
      <c r="AR13">
        <f t="shared" si="26"/>
        <v>4.6379988830021661</v>
      </c>
      <c r="AS13">
        <f t="shared" si="26"/>
        <v>0.94979633764172777</v>
      </c>
      <c r="AT13">
        <f t="shared" si="26"/>
        <v>1.7666567234781307</v>
      </c>
      <c r="AU13">
        <f t="shared" si="26"/>
        <v>0.68799698608027871</v>
      </c>
      <c r="AV13">
        <f t="shared" si="26"/>
        <v>0.7942774261259371</v>
      </c>
      <c r="AW13">
        <f t="shared" si="26"/>
        <v>0.24614684473594556</v>
      </c>
      <c r="AX13">
        <f t="shared" si="26"/>
        <v>7.380498614174956E-2</v>
      </c>
      <c r="AY13">
        <f t="shared" si="26"/>
        <v>0.53180890200474917</v>
      </c>
      <c r="AZ13">
        <f t="shared" si="26"/>
        <v>2.8889188576038387E-2</v>
      </c>
      <c r="BA13">
        <f t="shared" si="26"/>
        <v>6.1906143060073256E-2</v>
      </c>
      <c r="BB13">
        <f t="shared" si="26"/>
        <v>8.7079799347542629E-3</v>
      </c>
      <c r="BC13">
        <f t="shared" si="26"/>
        <v>7.3724831925700438E-2</v>
      </c>
      <c r="BD13">
        <f t="shared" si="26"/>
        <v>8.342523590747751E-2</v>
      </c>
      <c r="BE13">
        <f t="shared" si="26"/>
        <v>9.9391081931176229E-3</v>
      </c>
      <c r="BF13">
        <f t="shared" si="26"/>
        <v>3.2210824103409856E-2</v>
      </c>
      <c r="BG13">
        <f t="shared" si="26"/>
        <v>0.3032556788226306</v>
      </c>
      <c r="BI13">
        <f t="shared" si="21"/>
        <v>9.7176572773858183</v>
      </c>
      <c r="BJ13" s="5" t="s">
        <v>62</v>
      </c>
    </row>
    <row r="14" spans="1:62" ht="15">
      <c r="B14" s="5" t="s">
        <v>66</v>
      </c>
      <c r="C14" s="22">
        <v>89.384324481264798</v>
      </c>
      <c r="D14" s="22">
        <v>4.7894671751259601</v>
      </c>
      <c r="E14" s="22">
        <v>2.33031226889167</v>
      </c>
      <c r="F14" s="22">
        <v>0.49997466522214301</v>
      </c>
      <c r="G14" s="22">
        <v>0.65530466058840597</v>
      </c>
      <c r="H14" s="22">
        <v>0.25550931696761398</v>
      </c>
      <c r="I14" s="22">
        <v>0.16612648038657901</v>
      </c>
      <c r="J14" s="22">
        <v>5.0976786691333903E-2</v>
      </c>
      <c r="K14" s="22">
        <v>2.2850946711462299E-2</v>
      </c>
      <c r="L14" s="22">
        <v>0.100183961474439</v>
      </c>
      <c r="M14" s="22">
        <v>3.70115895671079E-2</v>
      </c>
      <c r="N14" s="22">
        <v>2.03831052846534E-2</v>
      </c>
      <c r="O14" s="22">
        <v>2.6025762033073702E-3</v>
      </c>
      <c r="P14" s="22">
        <v>7.5140246428214404E-3</v>
      </c>
      <c r="Q14" s="22">
        <v>4.5146679069756803E-3</v>
      </c>
      <c r="R14" s="22">
        <v>1.00935085546337E-4</v>
      </c>
      <c r="S14" s="22">
        <v>1.6940890507272999E-3</v>
      </c>
      <c r="T14" s="22">
        <v>7.4426312723763599E-2</v>
      </c>
      <c r="V14">
        <f t="shared" si="1"/>
        <v>1433.9444501177111</v>
      </c>
      <c r="W14">
        <f t="shared" si="2"/>
        <v>144.01468006754951</v>
      </c>
      <c r="X14">
        <f t="shared" si="3"/>
        <v>102.75656429038489</v>
      </c>
      <c r="Y14">
        <f t="shared" si="4"/>
        <v>29.059627486974442</v>
      </c>
      <c r="Z14">
        <f t="shared" si="5"/>
        <v>38.08774854365145</v>
      </c>
      <c r="AA14">
        <f t="shared" si="6"/>
        <v>18.434685497846647</v>
      </c>
      <c r="AB14">
        <f t="shared" si="7"/>
        <v>11.985822885585604</v>
      </c>
      <c r="AC14">
        <f t="shared" si="8"/>
        <v>4.3929429447689081</v>
      </c>
      <c r="AD14">
        <f t="shared" si="9"/>
        <v>1.9231237927443772</v>
      </c>
      <c r="AE14">
        <f t="shared" si="10"/>
        <v>8.6333889462859119</v>
      </c>
      <c r="AF14">
        <f t="shared" si="11"/>
        <v>3.7086330771079714</v>
      </c>
      <c r="AG14">
        <f t="shared" si="12"/>
        <v>2.0013367984652959</v>
      </c>
      <c r="AH14">
        <f t="shared" si="13"/>
        <v>0.29728842789102</v>
      </c>
      <c r="AI14">
        <f t="shared" si="14"/>
        <v>0.58693429065612546</v>
      </c>
      <c r="AJ14">
        <f t="shared" si="15"/>
        <v>0.41597436777344615</v>
      </c>
      <c r="AK14">
        <f t="shared" si="16"/>
        <v>1.0715773357026869E-2</v>
      </c>
      <c r="AL14">
        <f t="shared" si="17"/>
        <v>0.17985296407046381</v>
      </c>
      <c r="AM14">
        <f t="shared" si="18"/>
        <v>8.4259224568265854</v>
      </c>
      <c r="AN14">
        <f t="shared" si="19"/>
        <v>1808.859692729651</v>
      </c>
      <c r="AP14">
        <f>V14/$AN$14*100</f>
        <v>79.273392838657614</v>
      </c>
      <c r="AQ14">
        <f t="shared" ref="AQ14:BG14" si="27">W14/$AN$14*100</f>
        <v>7.961628016058274</v>
      </c>
      <c r="AR14">
        <f t="shared" si="27"/>
        <v>5.6807371353010021</v>
      </c>
      <c r="AS14">
        <f t="shared" si="27"/>
        <v>1.6065163928287964</v>
      </c>
      <c r="AT14">
        <f t="shared" si="27"/>
        <v>2.1056220499985447</v>
      </c>
      <c r="AU14">
        <f t="shared" si="27"/>
        <v>1.0191329693475493</v>
      </c>
      <c r="AV14">
        <f t="shared" si="27"/>
        <v>0.66261761118124396</v>
      </c>
      <c r="AW14">
        <f t="shared" si="27"/>
        <v>0.24285703100276171</v>
      </c>
      <c r="AX14">
        <f t="shared" si="27"/>
        <v>0.10631691338327609</v>
      </c>
      <c r="AY14">
        <f t="shared" si="27"/>
        <v>0.47728350523736518</v>
      </c>
      <c r="AZ14">
        <f t="shared" si="27"/>
        <v>0.20502602230643308</v>
      </c>
      <c r="BA14">
        <f t="shared" si="27"/>
        <v>0.11064079798501056</v>
      </c>
      <c r="BB14">
        <f t="shared" si="27"/>
        <v>1.6435129219027393E-2</v>
      </c>
      <c r="BC14">
        <f t="shared" si="27"/>
        <v>3.2447751089550517E-2</v>
      </c>
      <c r="BD14">
        <f t="shared" si="27"/>
        <v>2.2996497154830292E-2</v>
      </c>
      <c r="BE14">
        <f t="shared" si="27"/>
        <v>5.9240489464698523E-4</v>
      </c>
      <c r="BF14">
        <f t="shared" si="27"/>
        <v>9.9428919110391336E-3</v>
      </c>
      <c r="BG14">
        <f t="shared" si="27"/>
        <v>0.46581404244303143</v>
      </c>
      <c r="BI14">
        <f t="shared" si="21"/>
        <v>7.8339336760251541</v>
      </c>
      <c r="BJ14" s="5" t="s">
        <v>66</v>
      </c>
    </row>
    <row r="15" spans="1:62" ht="15">
      <c r="B15" s="5" t="s">
        <v>70</v>
      </c>
      <c r="C15" s="22">
        <v>91.969102201039703</v>
      </c>
      <c r="D15" s="22">
        <v>4.0420683791785299</v>
      </c>
      <c r="E15" s="22">
        <v>1.3114514329313101</v>
      </c>
      <c r="F15" s="22">
        <v>0.30597999770529999</v>
      </c>
      <c r="G15" s="22">
        <v>0.32788286084757001</v>
      </c>
      <c r="H15" s="22">
        <v>0.14479892811588299</v>
      </c>
      <c r="I15" s="22">
        <v>9.3352202999976194E-2</v>
      </c>
      <c r="J15" s="22">
        <v>5.6327363112906099E-2</v>
      </c>
      <c r="K15" s="22">
        <v>7.6009936018836403E-4</v>
      </c>
      <c r="L15" s="22">
        <v>4.3485684448671097E-2</v>
      </c>
      <c r="M15" s="22">
        <v>5.1826774796001299E-2</v>
      </c>
      <c r="N15" s="22">
        <v>1.11614590259239E-2</v>
      </c>
      <c r="O15" s="22">
        <v>1.0281343977284699E-3</v>
      </c>
      <c r="P15" s="22">
        <v>9.0411818632931702E-3</v>
      </c>
      <c r="Q15" s="22">
        <v>5.0206563001915601E-3</v>
      </c>
      <c r="R15" s="22">
        <v>1.2001568845079399E-4</v>
      </c>
      <c r="S15" s="22">
        <v>1.0801411960571501E-3</v>
      </c>
      <c r="T15" s="22">
        <v>2.6923519442461501E-2</v>
      </c>
      <c r="V15">
        <f t="shared" si="1"/>
        <v>1475.4106432960912</v>
      </c>
      <c r="W15">
        <f t="shared" si="2"/>
        <v>121.54111577625439</v>
      </c>
      <c r="X15">
        <f t="shared" si="3"/>
        <v>57.82926403499453</v>
      </c>
      <c r="Y15">
        <f t="shared" si="4"/>
        <v>17.784230622626986</v>
      </c>
      <c r="Z15">
        <f t="shared" si="5"/>
        <v>19.057273214754634</v>
      </c>
      <c r="AA15">
        <f t="shared" si="6"/>
        <v>10.447066008868656</v>
      </c>
      <c r="AB15">
        <f t="shared" si="7"/>
        <v>6.7352475567606227</v>
      </c>
      <c r="AC15">
        <f t="shared" si="8"/>
        <v>4.8540307941054035</v>
      </c>
      <c r="AD15">
        <f t="shared" si="9"/>
        <v>6.3969566901785416E-2</v>
      </c>
      <c r="AE15">
        <f t="shared" si="10"/>
        <v>3.7473945122106334</v>
      </c>
      <c r="AF15">
        <f t="shared" si="11"/>
        <v>5.1931433785024339</v>
      </c>
      <c r="AG15">
        <f t="shared" si="12"/>
        <v>1.0958996856069056</v>
      </c>
      <c r="AH15">
        <f t="shared" si="13"/>
        <v>0.11744227061361448</v>
      </c>
      <c r="AI15">
        <f t="shared" si="14"/>
        <v>0.70622335111645795</v>
      </c>
      <c r="AJ15">
        <f t="shared" si="15"/>
        <v>0.46259533886269605</v>
      </c>
      <c r="AK15">
        <f t="shared" si="16"/>
        <v>1.2741465564378546E-2</v>
      </c>
      <c r="AL15">
        <f t="shared" si="17"/>
        <v>0.11467319007940735</v>
      </c>
      <c r="AM15">
        <f t="shared" si="18"/>
        <v>3.048054898662349</v>
      </c>
      <c r="AN15">
        <f t="shared" si="19"/>
        <v>1728.2210089625769</v>
      </c>
      <c r="AP15">
        <f>V15/$AN$15*100</f>
        <v>85.371641453528923</v>
      </c>
      <c r="AQ15">
        <f t="shared" ref="AQ15:BG15" si="28">W15/$AN$15*100</f>
        <v>7.0327299081506682</v>
      </c>
      <c r="AR15">
        <f t="shared" si="28"/>
        <v>3.346172956762544</v>
      </c>
      <c r="AS15">
        <f t="shared" si="28"/>
        <v>1.0290483989257007</v>
      </c>
      <c r="AT15">
        <f t="shared" si="28"/>
        <v>1.1027104239517609</v>
      </c>
      <c r="AU15">
        <f t="shared" si="28"/>
        <v>0.60449826467159207</v>
      </c>
      <c r="AV15">
        <f t="shared" si="28"/>
        <v>0.38972142578012536</v>
      </c>
      <c r="AW15">
        <f t="shared" si="28"/>
        <v>0.28086863710904658</v>
      </c>
      <c r="AX15">
        <f t="shared" si="28"/>
        <v>3.7014691159312613E-3</v>
      </c>
      <c r="AY15">
        <f t="shared" si="28"/>
        <v>0.21683537538177097</v>
      </c>
      <c r="AZ15">
        <f t="shared" si="28"/>
        <v>0.30049069832913289</v>
      </c>
      <c r="BA15">
        <f t="shared" si="28"/>
        <v>6.3412010380822559E-2</v>
      </c>
      <c r="BB15">
        <f t="shared" si="28"/>
        <v>6.7955585544069485E-3</v>
      </c>
      <c r="BC15">
        <f t="shared" si="28"/>
        <v>4.086418041754928E-2</v>
      </c>
      <c r="BD15">
        <f t="shared" si="28"/>
        <v>2.6767140109029492E-2</v>
      </c>
      <c r="BE15">
        <f t="shared" si="28"/>
        <v>7.372590367957072E-4</v>
      </c>
      <c r="BF15">
        <f t="shared" si="28"/>
        <v>6.6353313311613895E-3</v>
      </c>
      <c r="BG15">
        <f t="shared" si="28"/>
        <v>0.17636950846304358</v>
      </c>
      <c r="BI15">
        <f t="shared" si="21"/>
        <v>13.165467239339996</v>
      </c>
      <c r="BJ15" s="5" t="s">
        <v>70</v>
      </c>
    </row>
    <row r="16" spans="1:62" ht="15">
      <c r="B16" s="5" t="s">
        <v>74</v>
      </c>
      <c r="C16" s="22">
        <v>90.827859833961199</v>
      </c>
      <c r="D16" s="22">
        <v>4.6510852532257498</v>
      </c>
      <c r="E16" s="22">
        <v>1.74374020604808</v>
      </c>
      <c r="F16" s="22">
        <v>0.39342513253092398</v>
      </c>
      <c r="G16" s="22">
        <v>0.49344847130997199</v>
      </c>
      <c r="H16" s="22">
        <v>0.21671723402127199</v>
      </c>
      <c r="I16" s="22">
        <v>0.15670323075384299</v>
      </c>
      <c r="J16" s="22">
        <v>0</v>
      </c>
      <c r="K16" s="22">
        <v>0</v>
      </c>
      <c r="L16" s="22">
        <v>0.60014003267429095</v>
      </c>
      <c r="M16" s="22">
        <v>0</v>
      </c>
      <c r="N16" s="22">
        <v>0</v>
      </c>
      <c r="O16" s="22">
        <v>0</v>
      </c>
      <c r="P16" s="22">
        <v>0</v>
      </c>
      <c r="Q16" s="22">
        <v>0</v>
      </c>
      <c r="R16" s="22">
        <v>0</v>
      </c>
      <c r="S16" s="22">
        <v>0</v>
      </c>
      <c r="T16" s="22">
        <v>0</v>
      </c>
      <c r="V16">
        <f t="shared" si="1"/>
        <v>1457.1023082719291</v>
      </c>
      <c r="W16">
        <f t="shared" si="2"/>
        <v>139.8536685226552</v>
      </c>
      <c r="X16">
        <f t="shared" si="3"/>
        <v>76.891305504617833</v>
      </c>
      <c r="Y16">
        <f t="shared" si="4"/>
        <v>22.866734237988869</v>
      </c>
      <c r="Z16">
        <f t="shared" si="5"/>
        <v>28.680310739172455</v>
      </c>
      <c r="AA16">
        <f t="shared" si="6"/>
        <v>15.63588403960927</v>
      </c>
      <c r="AB16">
        <f t="shared" si="7"/>
        <v>11.305946920948251</v>
      </c>
      <c r="AC16">
        <f t="shared" si="8"/>
        <v>0</v>
      </c>
      <c r="AD16">
        <f t="shared" si="9"/>
        <v>0</v>
      </c>
      <c r="AE16">
        <f t="shared" si="10"/>
        <v>51.717283366118785</v>
      </c>
      <c r="AF16">
        <f t="shared" si="11"/>
        <v>0</v>
      </c>
      <c r="AG16">
        <f t="shared" si="12"/>
        <v>0</v>
      </c>
      <c r="AH16">
        <f t="shared" si="13"/>
        <v>0</v>
      </c>
      <c r="AI16">
        <f t="shared" si="14"/>
        <v>0</v>
      </c>
      <c r="AJ16">
        <f t="shared" si="15"/>
        <v>0</v>
      </c>
      <c r="AK16">
        <f t="shared" si="16"/>
        <v>0</v>
      </c>
      <c r="AL16">
        <f t="shared" si="17"/>
        <v>0</v>
      </c>
      <c r="AM16">
        <f t="shared" si="18"/>
        <v>0</v>
      </c>
      <c r="AN16">
        <f t="shared" si="19"/>
        <v>1804.0534416030396</v>
      </c>
      <c r="AP16">
        <f>V16/$AN$16*100</f>
        <v>80.768245256480995</v>
      </c>
      <c r="AQ16">
        <f t="shared" ref="AQ16:BG16" si="29">W16/$AN$16*100</f>
        <v>7.7521909993078983</v>
      </c>
      <c r="AR16">
        <f t="shared" si="29"/>
        <v>4.262141227717402</v>
      </c>
      <c r="AS16">
        <f t="shared" si="29"/>
        <v>1.2675197813247718</v>
      </c>
      <c r="AT16">
        <f t="shared" si="29"/>
        <v>1.5897705731870007</v>
      </c>
      <c r="AU16">
        <f t="shared" si="29"/>
        <v>0.86670847320995048</v>
      </c>
      <c r="AV16">
        <f t="shared" si="29"/>
        <v>0.62669689601334944</v>
      </c>
      <c r="AW16">
        <f t="shared" si="29"/>
        <v>0</v>
      </c>
      <c r="AX16">
        <f t="shared" si="29"/>
        <v>0</v>
      </c>
      <c r="AY16">
        <f t="shared" si="29"/>
        <v>2.8667267927586457</v>
      </c>
      <c r="AZ16">
        <f t="shared" si="29"/>
        <v>0</v>
      </c>
      <c r="BA16">
        <f t="shared" si="29"/>
        <v>0</v>
      </c>
      <c r="BB16">
        <f t="shared" si="29"/>
        <v>0</v>
      </c>
      <c r="BC16">
        <f t="shared" si="29"/>
        <v>0</v>
      </c>
      <c r="BD16">
        <f t="shared" si="29"/>
        <v>0</v>
      </c>
      <c r="BE16">
        <f t="shared" si="29"/>
        <v>0</v>
      </c>
      <c r="BF16">
        <f t="shared" si="29"/>
        <v>0</v>
      </c>
      <c r="BG16">
        <f t="shared" si="29"/>
        <v>0</v>
      </c>
      <c r="BI16">
        <f t="shared" si="21"/>
        <v>8.7111324287412764</v>
      </c>
      <c r="BJ16" s="5" t="s">
        <v>74</v>
      </c>
    </row>
    <row r="17" spans="2:62" ht="15">
      <c r="B17" s="5" t="s">
        <v>78</v>
      </c>
      <c r="C17" s="22">
        <v>88.514685714285704</v>
      </c>
      <c r="D17" s="22">
        <v>5.0326285714285701</v>
      </c>
      <c r="E17" s="22">
        <v>2.8390285714285701</v>
      </c>
      <c r="F17" s="22">
        <v>0.54434285714285702</v>
      </c>
      <c r="G17" s="22">
        <v>0.77290000000000003</v>
      </c>
      <c r="H17" s="22">
        <v>0.30424285714285698</v>
      </c>
      <c r="I17" s="22">
        <v>0.23305714285714299</v>
      </c>
      <c r="J17" s="22">
        <v>0.12512857142857101</v>
      </c>
      <c r="K17" s="22">
        <v>6.3328571428571401E-2</v>
      </c>
      <c r="L17" s="22">
        <v>0.17178571428571399</v>
      </c>
      <c r="M17" s="22">
        <v>0.13368571428571399</v>
      </c>
      <c r="N17" s="22">
        <v>5.8185714285714299E-2</v>
      </c>
      <c r="O17" s="22">
        <v>1.2228571428571399E-2</v>
      </c>
      <c r="P17" s="22">
        <v>3.7499999999999999E-2</v>
      </c>
      <c r="Q17" s="22">
        <v>7.8285714285714295E-3</v>
      </c>
      <c r="R17" s="22">
        <v>0</v>
      </c>
      <c r="S17" s="22">
        <v>0</v>
      </c>
      <c r="T17" s="22">
        <v>1.1999999999999999E-3</v>
      </c>
      <c r="V17">
        <f t="shared" si="1"/>
        <v>1419.9933049839997</v>
      </c>
      <c r="W17">
        <f t="shared" si="2"/>
        <v>151.32630981942853</v>
      </c>
      <c r="X17">
        <f t="shared" si="3"/>
        <v>125.18872505485707</v>
      </c>
      <c r="Y17">
        <f t="shared" si="4"/>
        <v>31.638404411428564</v>
      </c>
      <c r="Z17">
        <f t="shared" si="5"/>
        <v>44.922648379999998</v>
      </c>
      <c r="AA17">
        <f t="shared" si="6"/>
        <v>21.950750966571416</v>
      </c>
      <c r="AB17">
        <f t="shared" si="7"/>
        <v>16.814788527428583</v>
      </c>
      <c r="AC17">
        <f t="shared" si="8"/>
        <v>10.782999689142821</v>
      </c>
      <c r="AD17">
        <f t="shared" si="9"/>
        <v>5.3296996405714268</v>
      </c>
      <c r="AE17">
        <f t="shared" si="10"/>
        <v>14.803695771428545</v>
      </c>
      <c r="AF17">
        <f t="shared" si="11"/>
        <v>13.395567921714255</v>
      </c>
      <c r="AG17">
        <f t="shared" si="12"/>
        <v>5.7130260340000012</v>
      </c>
      <c r="AH17">
        <f t="shared" si="13"/>
        <v>1.3968516159999966</v>
      </c>
      <c r="AI17">
        <f t="shared" si="14"/>
        <v>2.9291939999999999</v>
      </c>
      <c r="AJ17">
        <f t="shared" si="15"/>
        <v>0.72131220228571435</v>
      </c>
      <c r="AK17">
        <f t="shared" si="16"/>
        <v>0</v>
      </c>
      <c r="AL17">
        <f t="shared" si="17"/>
        <v>0</v>
      </c>
      <c r="AM17">
        <f t="shared" si="18"/>
        <v>0.13585392824335799</v>
      </c>
      <c r="AN17">
        <f t="shared" si="19"/>
        <v>1867.0431329470998</v>
      </c>
      <c r="AP17">
        <f>V17/$AN$17*100</f>
        <v>76.05573111439378</v>
      </c>
      <c r="AQ17">
        <f t="shared" ref="AQ17:BG17" si="30">W17/$AN$17*100</f>
        <v>8.1051319677099372</v>
      </c>
      <c r="AR17">
        <f t="shared" si="30"/>
        <v>6.7051865511670599</v>
      </c>
      <c r="AS17">
        <f t="shared" si="30"/>
        <v>1.6945727633773418</v>
      </c>
      <c r="AT17">
        <f t="shared" si="30"/>
        <v>2.4060851936018355</v>
      </c>
      <c r="AU17">
        <f t="shared" si="30"/>
        <v>1.1756959750534786</v>
      </c>
      <c r="AV17">
        <f t="shared" si="30"/>
        <v>0.90061060886615341</v>
      </c>
      <c r="AW17">
        <f t="shared" si="30"/>
        <v>0.577544219459034</v>
      </c>
      <c r="AX17">
        <f t="shared" si="30"/>
        <v>0.2854620520822449</v>
      </c>
      <c r="AY17">
        <f t="shared" si="30"/>
        <v>0.79289522080087849</v>
      </c>
      <c r="AZ17">
        <f t="shared" si="30"/>
        <v>0.71747501090505339</v>
      </c>
      <c r="BA17">
        <f t="shared" si="30"/>
        <v>0.3059932538881453</v>
      </c>
      <c r="BB17">
        <f t="shared" si="30"/>
        <v>7.4816247752942211E-2</v>
      </c>
      <c r="BC17">
        <f t="shared" si="30"/>
        <v>0.15688946593195791</v>
      </c>
      <c r="BD17">
        <f t="shared" si="30"/>
        <v>3.863393349392704E-2</v>
      </c>
      <c r="BE17">
        <f t="shared" si="30"/>
        <v>0</v>
      </c>
      <c r="BF17">
        <f t="shared" si="30"/>
        <v>0</v>
      </c>
      <c r="BG17">
        <f t="shared" si="30"/>
        <v>7.2764215162460961E-3</v>
      </c>
      <c r="BI17">
        <f t="shared" si="21"/>
        <v>6.3134753186590782</v>
      </c>
      <c r="BJ17" s="5" t="s">
        <v>78</v>
      </c>
    </row>
    <row r="18" spans="2:62" ht="15">
      <c r="B18" s="5" t="s">
        <v>82</v>
      </c>
      <c r="C18" s="22">
        <v>72.207556697250496</v>
      </c>
      <c r="D18" s="22">
        <v>7.7683746825595703</v>
      </c>
      <c r="E18" s="22">
        <v>8.3298178476590206</v>
      </c>
      <c r="F18" s="22">
        <v>1.5490953921024699</v>
      </c>
      <c r="G18" s="22">
        <v>4.5100031795265103</v>
      </c>
      <c r="H18" s="22">
        <v>1.2694552690362999</v>
      </c>
      <c r="I18" s="22">
        <v>1.2948187899719099</v>
      </c>
      <c r="J18" s="22">
        <v>0.13868337100506301</v>
      </c>
      <c r="K18" s="22">
        <v>2.9233257341354998E-2</v>
      </c>
      <c r="L18" s="22">
        <v>1.4192454249186099</v>
      </c>
      <c r="M18" s="22">
        <v>3.0936511486792301E-2</v>
      </c>
      <c r="N18" s="22">
        <v>1.25677350856849E-2</v>
      </c>
      <c r="O18" s="22">
        <v>2.0203872394622502E-3</v>
      </c>
      <c r="P18" s="22">
        <v>5.2273511116245402E-3</v>
      </c>
      <c r="Q18" s="22">
        <v>4.4861861278359203E-3</v>
      </c>
      <c r="R18" s="22">
        <v>1.03335502547452E-4</v>
      </c>
      <c r="S18" s="22">
        <v>1.3112918943952499E-3</v>
      </c>
      <c r="T18" s="22">
        <v>1.3668792681794001E-2</v>
      </c>
      <c r="V18">
        <f t="shared" si="1"/>
        <v>1158.3868400133731</v>
      </c>
      <c r="W18">
        <f t="shared" si="2"/>
        <v>233.58756906487102</v>
      </c>
      <c r="X18">
        <f t="shared" si="3"/>
        <v>367.30848247959005</v>
      </c>
      <c r="Y18">
        <f t="shared" si="4"/>
        <v>90.036832198858178</v>
      </c>
      <c r="Z18">
        <f t="shared" si="5"/>
        <v>262.13130680107571</v>
      </c>
      <c r="AA18">
        <f t="shared" si="6"/>
        <v>91.589648925540814</v>
      </c>
      <c r="AB18">
        <f t="shared" si="7"/>
        <v>93.419596017549537</v>
      </c>
      <c r="AC18">
        <f t="shared" si="8"/>
        <v>11.951089422374865</v>
      </c>
      <c r="AD18">
        <f t="shared" si="9"/>
        <v>2.4602557365546192</v>
      </c>
      <c r="AE18">
        <f t="shared" si="10"/>
        <v>122.30398542071418</v>
      </c>
      <c r="AF18">
        <f t="shared" si="11"/>
        <v>3.0998984678088726</v>
      </c>
      <c r="AG18">
        <f t="shared" si="12"/>
        <v>1.2339763911871626</v>
      </c>
      <c r="AH18">
        <f t="shared" si="13"/>
        <v>0.23078584419065845</v>
      </c>
      <c r="AI18">
        <f t="shared" si="14"/>
        <v>0.40831801365503823</v>
      </c>
      <c r="AJ18">
        <f t="shared" si="15"/>
        <v>0.41335010164471969</v>
      </c>
      <c r="AK18">
        <f t="shared" si="16"/>
        <v>1.0970613627950243E-2</v>
      </c>
      <c r="AL18">
        <f t="shared" si="17"/>
        <v>0.13921330396847173</v>
      </c>
      <c r="AM18">
        <f t="shared" si="18"/>
        <v>1.5474659834714826</v>
      </c>
      <c r="AN18">
        <f t="shared" si="19"/>
        <v>2440.2595848000565</v>
      </c>
      <c r="AP18">
        <f>V18/$AN$18*100</f>
        <v>47.469820310460371</v>
      </c>
      <c r="AQ18">
        <f t="shared" ref="AQ18:BG18" si="31">W18/$AN$18*100</f>
        <v>9.5722426630284136</v>
      </c>
      <c r="AR18">
        <f t="shared" si="31"/>
        <v>15.05202498814017</v>
      </c>
      <c r="AS18">
        <f t="shared" si="31"/>
        <v>3.6896415758258514</v>
      </c>
      <c r="AT18">
        <f t="shared" si="31"/>
        <v>10.741943538869597</v>
      </c>
      <c r="AU18">
        <f t="shared" si="31"/>
        <v>3.7532748358427308</v>
      </c>
      <c r="AV18">
        <f t="shared" si="31"/>
        <v>3.8282646895208856</v>
      </c>
      <c r="AW18">
        <f t="shared" si="31"/>
        <v>0.48974664403803914</v>
      </c>
      <c r="AX18">
        <f t="shared" si="31"/>
        <v>0.10081942723959021</v>
      </c>
      <c r="AY18">
        <f t="shared" si="31"/>
        <v>5.0119252141257427</v>
      </c>
      <c r="AZ18">
        <f t="shared" si="31"/>
        <v>0.12703150464473492</v>
      </c>
      <c r="BA18">
        <f t="shared" si="31"/>
        <v>5.0567423190277891E-2</v>
      </c>
      <c r="BB18">
        <f t="shared" si="31"/>
        <v>9.4574300876915911E-3</v>
      </c>
      <c r="BC18">
        <f t="shared" si="31"/>
        <v>1.6732564691001671E-2</v>
      </c>
      <c r="BD18">
        <f t="shared" si="31"/>
        <v>1.6938775867100533E-2</v>
      </c>
      <c r="BE18">
        <f t="shared" si="31"/>
        <v>4.4956748438912999E-4</v>
      </c>
      <c r="BF18">
        <f t="shared" si="31"/>
        <v>5.7048563536275685E-3</v>
      </c>
      <c r="BG18">
        <f t="shared" si="31"/>
        <v>6.3413990589786973E-2</v>
      </c>
      <c r="BI18">
        <f t="shared" si="21"/>
        <v>2.3278585267790124</v>
      </c>
      <c r="BJ18" s="5" t="s">
        <v>82</v>
      </c>
    </row>
    <row r="19" spans="2:62" ht="15">
      <c r="B19" s="5" t="s">
        <v>86</v>
      </c>
      <c r="C19" s="22">
        <v>78.376599999999996</v>
      </c>
      <c r="D19" s="22">
        <v>9.8817000000000004</v>
      </c>
      <c r="E19" s="22">
        <v>6.7478999999999996</v>
      </c>
      <c r="F19" s="22">
        <v>0.92849999999999999</v>
      </c>
      <c r="G19" s="22">
        <v>1.706</v>
      </c>
      <c r="H19" s="22">
        <v>0.43369999999999997</v>
      </c>
      <c r="I19" s="22">
        <v>0.39800000000000002</v>
      </c>
      <c r="J19" s="22">
        <v>9.9500000000000005E-2</v>
      </c>
      <c r="K19" s="22">
        <v>2.1000000000000001E-2</v>
      </c>
      <c r="L19" s="22">
        <v>0.14910000000000001</v>
      </c>
      <c r="M19" s="22">
        <v>7.9200000000000007E-2</v>
      </c>
      <c r="N19" s="22">
        <v>1.89E-2</v>
      </c>
      <c r="O19" s="22">
        <v>8.3000000000000001E-3</v>
      </c>
      <c r="P19" s="22">
        <v>6.4000000000000003E-3</v>
      </c>
      <c r="Q19" s="22">
        <v>6.0000000000000001E-3</v>
      </c>
      <c r="R19" s="22">
        <v>5.9999999999999995E-4</v>
      </c>
      <c r="S19" s="22">
        <v>2.5999999999999999E-3</v>
      </c>
      <c r="T19" s="22">
        <v>3.39E-2</v>
      </c>
      <c r="V19">
        <f t="shared" si="1"/>
        <v>1257.3534704359997</v>
      </c>
      <c r="W19">
        <f t="shared" si="2"/>
        <v>297.13323256800004</v>
      </c>
      <c r="X19">
        <f t="shared" si="3"/>
        <v>297.55283419799997</v>
      </c>
      <c r="Y19">
        <f t="shared" si="4"/>
        <v>53.966462700000001</v>
      </c>
      <c r="Z19">
        <f t="shared" si="5"/>
        <v>99.156473199999994</v>
      </c>
      <c r="AA19">
        <f t="shared" si="6"/>
        <v>31.290925886</v>
      </c>
      <c r="AB19">
        <f t="shared" si="7"/>
        <v>28.715214440000004</v>
      </c>
      <c r="AC19">
        <f t="shared" si="8"/>
        <v>8.5744483200000001</v>
      </c>
      <c r="AD19">
        <f t="shared" si="9"/>
        <v>1.7673490800000002</v>
      </c>
      <c r="AE19">
        <f t="shared" si="10"/>
        <v>12.848746176000001</v>
      </c>
      <c r="AF19">
        <f t="shared" si="11"/>
        <v>7.9359936480000002</v>
      </c>
      <c r="AG19">
        <f t="shared" si="12"/>
        <v>1.8557165339999999</v>
      </c>
      <c r="AH19">
        <f t="shared" si="13"/>
        <v>0.94809671600000001</v>
      </c>
      <c r="AI19">
        <f t="shared" si="14"/>
        <v>0.49991577600000003</v>
      </c>
      <c r="AJ19">
        <f t="shared" si="15"/>
        <v>0.55283051999999999</v>
      </c>
      <c r="AK19">
        <f t="shared" si="16"/>
        <v>6.3698999999999992E-2</v>
      </c>
      <c r="AL19">
        <f t="shared" si="17"/>
        <v>0.27602900000000002</v>
      </c>
      <c r="AM19">
        <f t="shared" si="18"/>
        <v>3.8378734728748634</v>
      </c>
      <c r="AN19">
        <f t="shared" si="19"/>
        <v>2104.3293116708742</v>
      </c>
      <c r="AP19">
        <f>V19/$AN$19*100</f>
        <v>59.750793921016054</v>
      </c>
      <c r="AQ19">
        <f t="shared" ref="AQ19:BG19" si="32">W19/$AN$19*100</f>
        <v>14.120091894365672</v>
      </c>
      <c r="AR19">
        <f t="shared" si="32"/>
        <v>14.140031816680718</v>
      </c>
      <c r="AS19">
        <f t="shared" si="32"/>
        <v>2.5645445511163691</v>
      </c>
      <c r="AT19">
        <f t="shared" si="32"/>
        <v>4.712022621652693</v>
      </c>
      <c r="AU19">
        <f t="shared" si="32"/>
        <v>1.4869785690127777</v>
      </c>
      <c r="AV19">
        <f t="shared" si="32"/>
        <v>1.3645779812476035</v>
      </c>
      <c r="AW19">
        <f t="shared" si="32"/>
        <v>0.40746703818860641</v>
      </c>
      <c r="AX19">
        <f t="shared" si="32"/>
        <v>8.3986335703164924E-2</v>
      </c>
      <c r="AY19">
        <f t="shared" si="32"/>
        <v>0.61058628536604242</v>
      </c>
      <c r="AZ19">
        <f t="shared" si="32"/>
        <v>0.3771269831193238</v>
      </c>
      <c r="BA19">
        <f t="shared" si="32"/>
        <v>8.8185652488323163E-2</v>
      </c>
      <c r="BB19">
        <f t="shared" si="32"/>
        <v>4.5054579183102982E-2</v>
      </c>
      <c r="BC19">
        <f t="shared" si="32"/>
        <v>2.3756537212469762E-2</v>
      </c>
      <c r="BD19">
        <f t="shared" si="32"/>
        <v>2.627110295588873E-2</v>
      </c>
      <c r="BE19">
        <f t="shared" si="32"/>
        <v>3.0270452275087054E-3</v>
      </c>
      <c r="BF19">
        <f t="shared" si="32"/>
        <v>1.311719598587106E-2</v>
      </c>
      <c r="BG19">
        <f t="shared" si="32"/>
        <v>0.18237988947782724</v>
      </c>
      <c r="BI19">
        <f t="shared" si="21"/>
        <v>3.8271484939534672</v>
      </c>
      <c r="BJ19" s="5" t="s">
        <v>86</v>
      </c>
    </row>
    <row r="20" spans="2:62" ht="15">
      <c r="B20" s="5" t="s">
        <v>90</v>
      </c>
      <c r="C20" s="22">
        <v>92.753900000000002</v>
      </c>
      <c r="D20" s="22">
        <v>2.5851999999999999</v>
      </c>
      <c r="E20" s="22">
        <v>0.67259999999999998</v>
      </c>
      <c r="F20" s="22">
        <v>0.28050000000000003</v>
      </c>
      <c r="G20" s="22">
        <v>0.1835</v>
      </c>
      <c r="H20" s="22">
        <v>0.1497</v>
      </c>
      <c r="I20" s="22">
        <v>6.4899999999999999E-2</v>
      </c>
      <c r="J20" s="22">
        <v>3.0700000000000002E-2</v>
      </c>
      <c r="K20" s="22">
        <v>7.4999999999999997E-3</v>
      </c>
      <c r="L20" s="22">
        <v>7.8399999999999997E-2</v>
      </c>
      <c r="M20" s="22">
        <v>4.1300000000000003E-2</v>
      </c>
      <c r="N20" s="22">
        <v>1.38E-2</v>
      </c>
      <c r="O20" s="22">
        <v>2.0999999999999999E-3</v>
      </c>
      <c r="P20" s="22">
        <v>3.5000000000000003E-2</v>
      </c>
      <c r="Q20" s="22">
        <v>1.7299999999999999E-2</v>
      </c>
      <c r="R20" s="22">
        <v>2.9999999999999997E-4</v>
      </c>
      <c r="S20" s="22">
        <v>2E-3</v>
      </c>
      <c r="T20" s="22">
        <v>1.4200000000000001E-2</v>
      </c>
      <c r="V20">
        <f t="shared" si="1"/>
        <v>1488.0007305939998</v>
      </c>
      <c r="W20">
        <f t="shared" si="2"/>
        <v>77.734482208000003</v>
      </c>
      <c r="X20">
        <f t="shared" si="3"/>
        <v>29.658714011999997</v>
      </c>
      <c r="Y20">
        <f t="shared" si="4"/>
        <v>16.303277100000003</v>
      </c>
      <c r="Z20">
        <f t="shared" si="5"/>
        <v>10.6654237</v>
      </c>
      <c r="AA20">
        <f t="shared" si="6"/>
        <v>10.800672366000001</v>
      </c>
      <c r="AB20">
        <f t="shared" si="7"/>
        <v>4.6824558219999997</v>
      </c>
      <c r="AC20">
        <f t="shared" si="8"/>
        <v>2.6455835520000002</v>
      </c>
      <c r="AD20">
        <f t="shared" si="9"/>
        <v>0.63119610000000004</v>
      </c>
      <c r="AE20">
        <f t="shared" si="10"/>
        <v>6.7561482239999995</v>
      </c>
      <c r="AF20">
        <f t="shared" si="11"/>
        <v>4.1383401219999998</v>
      </c>
      <c r="AG20">
        <f t="shared" si="12"/>
        <v>1.354967628</v>
      </c>
      <c r="AH20">
        <f t="shared" si="13"/>
        <v>0.23987989199999998</v>
      </c>
      <c r="AI20">
        <f t="shared" si="14"/>
        <v>2.7339144000000002</v>
      </c>
      <c r="AJ20">
        <f t="shared" si="15"/>
        <v>1.5939946659999999</v>
      </c>
      <c r="AK20">
        <f t="shared" si="16"/>
        <v>3.1849499999999996E-2</v>
      </c>
      <c r="AL20">
        <f t="shared" si="17"/>
        <v>0.21233000000000002</v>
      </c>
      <c r="AM20">
        <f t="shared" si="18"/>
        <v>1.6076048175464031</v>
      </c>
      <c r="AN20">
        <f t="shared" si="19"/>
        <v>1659.7915647035466</v>
      </c>
      <c r="AP20">
        <f>V20/$AN$20*100</f>
        <v>89.649854971986798</v>
      </c>
      <c r="AQ20">
        <f t="shared" ref="AQ20:BG20" si="33">W20/$AN$20*100</f>
        <v>4.6833881953053584</v>
      </c>
      <c r="AR20">
        <f t="shared" si="33"/>
        <v>1.7868938873235751</v>
      </c>
      <c r="AS20">
        <f t="shared" si="33"/>
        <v>0.98224846099346885</v>
      </c>
      <c r="AT20">
        <f t="shared" si="33"/>
        <v>0.64257608767308916</v>
      </c>
      <c r="AU20">
        <f t="shared" si="33"/>
        <v>0.65072462083087501</v>
      </c>
      <c r="AV20">
        <f t="shared" si="33"/>
        <v>0.28211107476234992</v>
      </c>
      <c r="AW20">
        <f t="shared" si="33"/>
        <v>0.15939251700393625</v>
      </c>
      <c r="AX20">
        <f t="shared" si="33"/>
        <v>3.8028636451875042E-2</v>
      </c>
      <c r="AY20">
        <f t="shared" si="33"/>
        <v>0.40704799130646907</v>
      </c>
      <c r="AZ20">
        <f t="shared" si="33"/>
        <v>0.24932890430366442</v>
      </c>
      <c r="BA20">
        <f t="shared" si="33"/>
        <v>8.1634806250025088E-2</v>
      </c>
      <c r="BB20">
        <f t="shared" si="33"/>
        <v>1.4452410597883998E-2</v>
      </c>
      <c r="BC20">
        <f t="shared" si="33"/>
        <v>0.16471432064955105</v>
      </c>
      <c r="BD20">
        <f t="shared" si="33"/>
        <v>9.6035833649070354E-2</v>
      </c>
      <c r="BE20">
        <f t="shared" si="33"/>
        <v>1.9188855201640093E-3</v>
      </c>
      <c r="BF20">
        <f t="shared" si="33"/>
        <v>1.2792570134426732E-2</v>
      </c>
      <c r="BG20">
        <f t="shared" si="33"/>
        <v>9.6855825257404257E-2</v>
      </c>
      <c r="BI20">
        <f t="shared" si="21"/>
        <v>17.646778034097377</v>
      </c>
      <c r="BJ20" s="5" t="s">
        <v>90</v>
      </c>
    </row>
    <row r="21" spans="2:62" ht="15">
      <c r="B21" s="5" t="s">
        <v>94</v>
      </c>
      <c r="C21" s="22">
        <v>90.691473376371604</v>
      </c>
      <c r="D21" s="22">
        <v>5.2691728149826798</v>
      </c>
      <c r="E21" s="22">
        <v>1.7680621900132301</v>
      </c>
      <c r="F21" s="22">
        <v>0.36748608513066799</v>
      </c>
      <c r="G21" s="22">
        <v>0.430500199327849</v>
      </c>
      <c r="H21" s="22">
        <v>0.17773390476463299</v>
      </c>
      <c r="I21" s="22">
        <v>0.134711100306629</v>
      </c>
      <c r="J21" s="22">
        <v>0.10273370313234199</v>
      </c>
      <c r="K21" s="22">
        <v>4.1935659376671298E-2</v>
      </c>
      <c r="L21" s="22">
        <v>0.15414735739659299</v>
      </c>
      <c r="M21" s="22">
        <v>0.14809356854988801</v>
      </c>
      <c r="N21" s="22">
        <v>3.6551766470880202E-2</v>
      </c>
      <c r="O21" s="22">
        <v>3.9527759445282503E-3</v>
      </c>
      <c r="P21" s="22">
        <v>1.42508375228729E-2</v>
      </c>
      <c r="Q21" s="22">
        <v>1.7999736648091399E-2</v>
      </c>
      <c r="R21" s="22">
        <v>9.7069709492264295E-4</v>
      </c>
      <c r="S21" s="22">
        <v>7.5312705640549803E-3</v>
      </c>
      <c r="T21" s="22">
        <v>0.16872175044561499</v>
      </c>
      <c r="V21">
        <f t="shared" si="1"/>
        <v>1454.9143339815062</v>
      </c>
      <c r="W21">
        <f t="shared" si="2"/>
        <v>158.4389681406268</v>
      </c>
      <c r="X21">
        <f t="shared" si="3"/>
        <v>77.963798467191182</v>
      </c>
      <c r="Y21">
        <f t="shared" si="4"/>
        <v>21.359099737181712</v>
      </c>
      <c r="Z21">
        <f t="shared" si="5"/>
        <v>25.021618685373106</v>
      </c>
      <c r="AA21">
        <f t="shared" si="6"/>
        <v>12.823284393404458</v>
      </c>
      <c r="AB21">
        <f t="shared" si="7"/>
        <v>9.7192415395809082</v>
      </c>
      <c r="AC21">
        <f t="shared" si="8"/>
        <v>8.8531138515626981</v>
      </c>
      <c r="AD21">
        <f t="shared" si="9"/>
        <v>3.5292832865977806</v>
      </c>
      <c r="AE21">
        <f t="shared" si="10"/>
        <v>13.283704016700064</v>
      </c>
      <c r="AF21">
        <f t="shared" si="11"/>
        <v>14.839262870221765</v>
      </c>
      <c r="AG21">
        <f t="shared" si="12"/>
        <v>3.5888739358158319</v>
      </c>
      <c r="AH21">
        <f t="shared" si="13"/>
        <v>0.45151974603506412</v>
      </c>
      <c r="AI21">
        <f t="shared" si="14"/>
        <v>1.1131591404526444</v>
      </c>
      <c r="AJ21">
        <f t="shared" si="15"/>
        <v>1.6584672951712374</v>
      </c>
      <c r="AK21">
        <f t="shared" si="16"/>
        <v>0.10305405708246239</v>
      </c>
      <c r="AL21">
        <f t="shared" si="17"/>
        <v>0.79955733943289709</v>
      </c>
      <c r="AM21">
        <f t="shared" si="18"/>
        <v>19.101260481776947</v>
      </c>
      <c r="AN21">
        <f t="shared" si="19"/>
        <v>1827.5616009657138</v>
      </c>
      <c r="AP21">
        <f>V21/$AN$21*100</f>
        <v>79.609591994748925</v>
      </c>
      <c r="AQ21">
        <f t="shared" ref="AQ21:BG21" si="34">W21/$AN$21*100</f>
        <v>8.669418752117851</v>
      </c>
      <c r="AR21">
        <f t="shared" si="34"/>
        <v>4.2660011255431183</v>
      </c>
      <c r="AS21">
        <f t="shared" si="34"/>
        <v>1.1687211925384737</v>
      </c>
      <c r="AT21">
        <f t="shared" si="34"/>
        <v>1.3691258708954746</v>
      </c>
      <c r="AU21">
        <f t="shared" si="34"/>
        <v>0.70166085710207649</v>
      </c>
      <c r="AV21">
        <f t="shared" si="34"/>
        <v>0.53181471609192821</v>
      </c>
      <c r="AW21">
        <f t="shared" si="34"/>
        <v>0.4844221856535269</v>
      </c>
      <c r="AX21">
        <f t="shared" si="34"/>
        <v>0.19311432702092499</v>
      </c>
      <c r="AY21">
        <f t="shared" si="34"/>
        <v>0.72685396813331682</v>
      </c>
      <c r="AZ21">
        <f t="shared" si="34"/>
        <v>0.81197059854947995</v>
      </c>
      <c r="BA21">
        <f t="shared" si="34"/>
        <v>0.19637499135019099</v>
      </c>
      <c r="BB21">
        <f t="shared" si="34"/>
        <v>2.4706130058569496E-2</v>
      </c>
      <c r="BC21">
        <f t="shared" si="34"/>
        <v>6.0909527748035014E-2</v>
      </c>
      <c r="BD21">
        <f t="shared" si="34"/>
        <v>9.0747545488747181E-2</v>
      </c>
      <c r="BE21">
        <f t="shared" si="34"/>
        <v>5.6388828167546808E-3</v>
      </c>
      <c r="BF21">
        <f t="shared" si="34"/>
        <v>4.3749952888613865E-2</v>
      </c>
      <c r="BG21">
        <f t="shared" si="34"/>
        <v>1.0451773812539902</v>
      </c>
      <c r="BI21">
        <f t="shared" si="21"/>
        <v>8.5317030704783097</v>
      </c>
      <c r="BJ21" s="5" t="s">
        <v>94</v>
      </c>
    </row>
    <row r="22" spans="2:62">
      <c r="B22" s="5"/>
      <c r="C22" s="22"/>
      <c r="D22" s="22"/>
      <c r="E22" s="22"/>
      <c r="F22" s="22"/>
      <c r="G22" s="22"/>
      <c r="H22" s="22"/>
      <c r="I22" s="22"/>
      <c r="J22" s="22"/>
      <c r="K22" s="22"/>
      <c r="L22" s="22"/>
      <c r="M22" s="22"/>
      <c r="N22" s="22"/>
      <c r="O22" s="22"/>
      <c r="P22" s="22"/>
      <c r="Q22" s="22"/>
      <c r="R22" s="22"/>
      <c r="S22" s="22"/>
      <c r="T22" s="22"/>
      <c r="BJ22" s="5"/>
    </row>
    <row r="23" spans="2:62">
      <c r="B23" t="s">
        <v>351</v>
      </c>
      <c r="C23">
        <v>16.042459999999998</v>
      </c>
      <c r="D23">
        <v>30.069040000000001</v>
      </c>
      <c r="E23">
        <v>44.095619999999997</v>
      </c>
      <c r="F23">
        <v>58.122199999999999</v>
      </c>
      <c r="G23">
        <v>58.122199999999999</v>
      </c>
      <c r="H23">
        <v>72.148780000000002</v>
      </c>
      <c r="I23">
        <v>72.148780000000002</v>
      </c>
      <c r="J23">
        <v>86.175359999999998</v>
      </c>
      <c r="K23" s="22">
        <v>100.20193999999999</v>
      </c>
      <c r="L23" s="22">
        <v>114.22852</v>
      </c>
      <c r="M23" s="22">
        <v>128.2551</v>
      </c>
      <c r="N23" s="22">
        <v>142.28167999999999</v>
      </c>
      <c r="O23" s="22">
        <v>78.111840000000001</v>
      </c>
      <c r="P23" s="22">
        <v>92.138419999999996</v>
      </c>
      <c r="Q23" s="22">
        <v>106.16500000000001</v>
      </c>
      <c r="R23" s="22">
        <v>106.16500000000001</v>
      </c>
      <c r="S23">
        <v>86.175359999999998</v>
      </c>
      <c r="T23" s="22">
        <v>114.22852</v>
      </c>
      <c r="AO23" t="s">
        <v>349</v>
      </c>
      <c r="AP23">
        <v>529</v>
      </c>
      <c r="AQ23">
        <v>438</v>
      </c>
      <c r="AR23">
        <v>671</v>
      </c>
      <c r="AS23">
        <v>491</v>
      </c>
      <c r="AT23">
        <v>592</v>
      </c>
      <c r="AU23">
        <v>508</v>
      </c>
      <c r="AV23">
        <v>605</v>
      </c>
      <c r="AW23">
        <v>2127</v>
      </c>
      <c r="AX23" s="23">
        <v>600</v>
      </c>
      <c r="AY23" s="23">
        <v>604</v>
      </c>
      <c r="AZ23" s="23">
        <v>603</v>
      </c>
      <c r="BA23" s="23">
        <v>1924</v>
      </c>
      <c r="BB23" s="23">
        <v>302</v>
      </c>
      <c r="BC23" s="23">
        <v>717</v>
      </c>
      <c r="BD23" s="23">
        <v>449</v>
      </c>
      <c r="BE23" s="23">
        <v>507</v>
      </c>
      <c r="BF23">
        <v>601</v>
      </c>
      <c r="BG23" s="23">
        <v>118</v>
      </c>
      <c r="BJ23" s="5"/>
    </row>
    <row r="24" spans="2:62">
      <c r="B24" t="s">
        <v>349</v>
      </c>
      <c r="C24">
        <v>529</v>
      </c>
      <c r="D24">
        <v>438</v>
      </c>
      <c r="E24">
        <v>671</v>
      </c>
      <c r="F24">
        <v>491</v>
      </c>
      <c r="G24">
        <v>592</v>
      </c>
      <c r="H24">
        <v>508</v>
      </c>
      <c r="I24">
        <v>605</v>
      </c>
      <c r="J24">
        <v>2127</v>
      </c>
      <c r="K24" s="23">
        <v>600</v>
      </c>
      <c r="L24" s="23">
        <v>604</v>
      </c>
      <c r="M24" s="23">
        <v>603</v>
      </c>
      <c r="N24" s="23">
        <v>1924</v>
      </c>
      <c r="O24" s="23">
        <v>302</v>
      </c>
      <c r="P24" s="23">
        <v>717</v>
      </c>
      <c r="Q24" s="23">
        <v>449</v>
      </c>
      <c r="R24" s="23">
        <v>507</v>
      </c>
      <c r="S24">
        <v>601</v>
      </c>
      <c r="T24" s="23">
        <v>118</v>
      </c>
      <c r="AN24" t="s">
        <v>353</v>
      </c>
      <c r="AP24" s="16" t="s">
        <v>354</v>
      </c>
      <c r="BJ24" s="5"/>
    </row>
    <row r="25" spans="2:62">
      <c r="B25" t="s">
        <v>261</v>
      </c>
      <c r="C25" s="18" t="s">
        <v>301</v>
      </c>
      <c r="D25" s="18" t="s">
        <v>302</v>
      </c>
      <c r="E25" s="18" t="s">
        <v>303</v>
      </c>
      <c r="F25" s="18" t="s">
        <v>304</v>
      </c>
      <c r="G25" s="18" t="s">
        <v>305</v>
      </c>
      <c r="H25" s="18" t="s">
        <v>306</v>
      </c>
      <c r="I25" s="18" t="s">
        <v>307</v>
      </c>
      <c r="J25" s="18" t="s">
        <v>308</v>
      </c>
      <c r="K25" s="18" t="s">
        <v>309</v>
      </c>
      <c r="L25" s="18" t="s">
        <v>310</v>
      </c>
      <c r="M25" s="18" t="s">
        <v>311</v>
      </c>
      <c r="N25" s="18" t="s">
        <v>312</v>
      </c>
      <c r="O25" s="18" t="s">
        <v>313</v>
      </c>
      <c r="P25" s="18" t="s">
        <v>314</v>
      </c>
      <c r="Q25" s="18" t="s">
        <v>315</v>
      </c>
      <c r="R25" s="18" t="s">
        <v>316</v>
      </c>
      <c r="S25" s="18" t="s">
        <v>317</v>
      </c>
      <c r="T25" s="18" t="s">
        <v>318</v>
      </c>
      <c r="V25" s="18" t="s">
        <v>301</v>
      </c>
      <c r="W25" s="18" t="s">
        <v>302</v>
      </c>
      <c r="X25" s="18" t="s">
        <v>303</v>
      </c>
      <c r="Y25" s="18" t="s">
        <v>304</v>
      </c>
      <c r="Z25" s="18" t="s">
        <v>305</v>
      </c>
      <c r="AA25" s="18" t="s">
        <v>306</v>
      </c>
      <c r="AB25" s="18" t="s">
        <v>307</v>
      </c>
      <c r="AC25" s="18" t="s">
        <v>308</v>
      </c>
      <c r="AD25" s="18" t="s">
        <v>309</v>
      </c>
      <c r="AE25" s="18" t="s">
        <v>310</v>
      </c>
      <c r="AF25" s="18" t="s">
        <v>311</v>
      </c>
      <c r="AG25" s="18" t="s">
        <v>312</v>
      </c>
      <c r="AH25" s="18" t="s">
        <v>313</v>
      </c>
      <c r="AI25" s="18" t="s">
        <v>314</v>
      </c>
      <c r="AJ25" s="18" t="s">
        <v>315</v>
      </c>
      <c r="AK25" s="18" t="s">
        <v>316</v>
      </c>
      <c r="AL25" s="18" t="s">
        <v>317</v>
      </c>
      <c r="AM25" s="18" t="s">
        <v>318</v>
      </c>
      <c r="AP25" s="18" t="s">
        <v>301</v>
      </c>
      <c r="AQ25" s="18" t="s">
        <v>302</v>
      </c>
      <c r="AR25" s="18" t="s">
        <v>303</v>
      </c>
      <c r="AS25" s="18" t="s">
        <v>304</v>
      </c>
      <c r="AT25" s="18" t="s">
        <v>305</v>
      </c>
      <c r="AU25" s="18" t="s">
        <v>306</v>
      </c>
      <c r="AV25" s="18" t="s">
        <v>307</v>
      </c>
      <c r="AW25" s="18" t="s">
        <v>308</v>
      </c>
      <c r="AX25" s="18" t="s">
        <v>309</v>
      </c>
      <c r="AY25" s="18" t="s">
        <v>310</v>
      </c>
      <c r="AZ25" s="18" t="s">
        <v>311</v>
      </c>
      <c r="BA25" s="18" t="s">
        <v>312</v>
      </c>
      <c r="BB25" s="18" t="s">
        <v>313</v>
      </c>
      <c r="BC25" s="18" t="s">
        <v>314</v>
      </c>
      <c r="BD25" s="18" t="s">
        <v>315</v>
      </c>
      <c r="BE25" s="18" t="s">
        <v>316</v>
      </c>
      <c r="BF25" s="18" t="s">
        <v>317</v>
      </c>
      <c r="BG25" s="18" t="s">
        <v>318</v>
      </c>
      <c r="BI25" s="80" t="s">
        <v>26</v>
      </c>
      <c r="BJ25" s="5"/>
    </row>
    <row r="26" spans="2:62">
      <c r="B26" s="5" t="s">
        <v>98</v>
      </c>
      <c r="C26" s="24">
        <v>3.13</v>
      </c>
      <c r="D26" s="24">
        <v>0.7</v>
      </c>
      <c r="E26" s="24">
        <v>1.07</v>
      </c>
      <c r="F26" s="24">
        <v>0.88</v>
      </c>
      <c r="G26" s="24">
        <v>1.1100000000000001</v>
      </c>
      <c r="H26" s="24">
        <v>1.05</v>
      </c>
      <c r="I26" s="24">
        <v>1</v>
      </c>
      <c r="J26" s="24">
        <v>1.53</v>
      </c>
      <c r="K26" s="24">
        <v>4.43</v>
      </c>
      <c r="L26" s="24">
        <v>5.89</v>
      </c>
      <c r="M26" s="24">
        <v>4.22</v>
      </c>
      <c r="N26" s="24">
        <v>72.44</v>
      </c>
      <c r="O26" s="24">
        <v>0.31</v>
      </c>
      <c r="P26" s="24">
        <v>0.38</v>
      </c>
      <c r="Q26" s="24">
        <v>0.05</v>
      </c>
      <c r="R26" s="24">
        <v>0.5</v>
      </c>
      <c r="S26" s="24">
        <v>1.1200000000000001</v>
      </c>
      <c r="T26" s="24">
        <v>0</v>
      </c>
      <c r="V26">
        <f>C26*$C$23</f>
        <v>50.212899799999995</v>
      </c>
      <c r="W26">
        <f>D26*$D$23</f>
        <v>21.048327999999998</v>
      </c>
      <c r="X26">
        <f>E26*$E$23</f>
        <v>47.182313399999998</v>
      </c>
      <c r="Y26">
        <f>F26*$F$23</f>
        <v>51.147536000000002</v>
      </c>
      <c r="Z26">
        <f>G26*$G$23</f>
        <v>64.515642</v>
      </c>
      <c r="AA26">
        <f>H26*$H$23</f>
        <v>75.756219000000002</v>
      </c>
      <c r="AB26">
        <f>I26*$I$23</f>
        <v>72.148780000000002</v>
      </c>
      <c r="AC26">
        <f>J26*$J$23</f>
        <v>131.8483008</v>
      </c>
      <c r="AD26">
        <f>K26*$K$23</f>
        <v>443.89459419999991</v>
      </c>
      <c r="AE26">
        <f>L26*$L$23</f>
        <v>672.80598280000004</v>
      </c>
      <c r="AF26">
        <f>M26*$M$23</f>
        <v>541.23652199999992</v>
      </c>
      <c r="AG26">
        <f>N26*$N$23</f>
        <v>10306.884899199998</v>
      </c>
      <c r="AH26">
        <f>O26*$O$23</f>
        <v>24.214670399999999</v>
      </c>
      <c r="AI26">
        <f>P26*$P$23</f>
        <v>35.012599600000001</v>
      </c>
      <c r="AJ26">
        <f>Q26*$Q$23</f>
        <v>5.308250000000001</v>
      </c>
      <c r="AK26">
        <f>R26*$R$23</f>
        <v>53.082500000000003</v>
      </c>
      <c r="AL26">
        <f>S26*$S$23</f>
        <v>96.516403200000013</v>
      </c>
      <c r="AM26">
        <f>T26*$T$23</f>
        <v>0</v>
      </c>
      <c r="AN26">
        <f>SUM(V26:AM26)</f>
        <v>12692.816440399998</v>
      </c>
      <c r="AP26">
        <f>V26/$AN$26*100</f>
        <v>0.39560092935857188</v>
      </c>
      <c r="AQ26">
        <f t="shared" ref="AQ26:BG26" si="35">W26/$AN$26*100</f>
        <v>0.16582866457443771</v>
      </c>
      <c r="AR26">
        <f t="shared" si="35"/>
        <v>0.3717245390063571</v>
      </c>
      <c r="AS26">
        <f t="shared" si="35"/>
        <v>0.40296443456948117</v>
      </c>
      <c r="AT26">
        <f t="shared" si="35"/>
        <v>0.5082846845137774</v>
      </c>
      <c r="AU26">
        <f t="shared" si="35"/>
        <v>0.59684325662250448</v>
      </c>
      <c r="AV26">
        <f t="shared" si="35"/>
        <v>0.56842214916429001</v>
      </c>
      <c r="AW26">
        <f t="shared" si="35"/>
        <v>1.0387631572480613</v>
      </c>
      <c r="AX26">
        <f t="shared" si="35"/>
        <v>3.4972111688870462</v>
      </c>
      <c r="AY26">
        <f t="shared" si="35"/>
        <v>5.3006831538075669</v>
      </c>
      <c r="AZ26">
        <f t="shared" si="35"/>
        <v>4.2641168297155616</v>
      </c>
      <c r="BA26">
        <f t="shared" si="35"/>
        <v>81.202504957010078</v>
      </c>
      <c r="BB26">
        <f t="shared" si="35"/>
        <v>0.19077460478296263</v>
      </c>
      <c r="BC26">
        <f t="shared" si="35"/>
        <v>0.27584578855610259</v>
      </c>
      <c r="BD26">
        <f t="shared" si="35"/>
        <v>4.1820899442808909E-2</v>
      </c>
      <c r="BE26">
        <f t="shared" si="35"/>
        <v>0.41820899442808906</v>
      </c>
      <c r="BF26">
        <f t="shared" si="35"/>
        <v>0.76040178831230631</v>
      </c>
      <c r="BG26">
        <f t="shared" si="35"/>
        <v>0</v>
      </c>
      <c r="BI26">
        <f t="shared" ref="BI26:BI39" si="36">100/(100-AP26-AQ26)</f>
        <v>1.0056459942217628</v>
      </c>
      <c r="BJ26" s="5" t="s">
        <v>98</v>
      </c>
    </row>
    <row r="27" spans="2:62">
      <c r="B27" s="5" t="s">
        <v>104</v>
      </c>
      <c r="C27" s="24">
        <v>0.38105800337726098</v>
      </c>
      <c r="D27" s="24">
        <v>0.24842125889170699</v>
      </c>
      <c r="E27" s="24">
        <v>0.432532937757592</v>
      </c>
      <c r="F27" s="24">
        <v>0.21559669393174</v>
      </c>
      <c r="G27" s="24">
        <v>0.59237452913839195</v>
      </c>
      <c r="H27" s="24">
        <v>0.439541207143962</v>
      </c>
      <c r="I27" s="24">
        <v>0.93417280182182605</v>
      </c>
      <c r="J27" s="24">
        <v>12.2920203482849</v>
      </c>
      <c r="K27" s="24">
        <v>16.741984989959899</v>
      </c>
      <c r="L27" s="24">
        <v>12.4951829299788</v>
      </c>
      <c r="M27" s="24">
        <v>10.4802452948613</v>
      </c>
      <c r="N27" s="24">
        <v>28.754412114168101</v>
      </c>
      <c r="O27" s="24">
        <v>1.5556621682810301</v>
      </c>
      <c r="P27" s="24">
        <v>2.7434349342114399</v>
      </c>
      <c r="Q27" s="24">
        <v>0.38357465278071201</v>
      </c>
      <c r="R27" s="24">
        <v>2.29071021256288</v>
      </c>
      <c r="S27" s="24">
        <v>7.9689386448851502</v>
      </c>
      <c r="T27" s="24">
        <v>1.02698683182108</v>
      </c>
      <c r="V27">
        <f t="shared" ref="V27:V39" si="37">C27*$C$23</f>
        <v>6.1131077768595734</v>
      </c>
      <c r="W27">
        <f t="shared" ref="W27:W39" si="38">D27*$D$23</f>
        <v>7.4697887704650938</v>
      </c>
      <c r="X27">
        <f t="shared" ref="X27:X39" si="39">E27*$E$23</f>
        <v>19.072808060842426</v>
      </c>
      <c r="Y27">
        <f t="shared" ref="Y27:Y39" si="40">F27*$F$23</f>
        <v>12.530954164039379</v>
      </c>
      <c r="Z27">
        <f t="shared" ref="Z27:Z39" si="41">G27*$G$23</f>
        <v>34.430110857487442</v>
      </c>
      <c r="AA27">
        <f t="shared" ref="AA27:AA39" si="42">H27*$H$23</f>
        <v>31.712361855164144</v>
      </c>
      <c r="AB27">
        <f t="shared" ref="AB27:AB39" si="43">I27*$I$23</f>
        <v>67.399427960626525</v>
      </c>
      <c r="AC27">
        <f t="shared" ref="AC27:AC39" si="44">J27*$J$23</f>
        <v>1059.2692786407767</v>
      </c>
      <c r="AD27">
        <f t="shared" ref="AD27:AD39" si="45">K27*$K$23</f>
        <v>1677.5793754448623</v>
      </c>
      <c r="AE27">
        <f t="shared" ref="AE27:AE39" si="46">L27*$L$23</f>
        <v>1427.3062532207418</v>
      </c>
      <c r="AF27">
        <f t="shared" ref="AF27:AF39" si="47">M27*$M$23</f>
        <v>1344.1449083169655</v>
      </c>
      <c r="AG27">
        <f t="shared" ref="AG27:AG39" si="48">N27*$N$23</f>
        <v>4091.2260630161891</v>
      </c>
      <c r="AH27">
        <f t="shared" ref="AH27:AH39" si="49">O27*$O$23</f>
        <v>121.51563438282091</v>
      </c>
      <c r="AI27">
        <f t="shared" ref="AI27:AI39" si="50">P27*$P$23</f>
        <v>252.77576021104602</v>
      </c>
      <c r="AJ27">
        <f t="shared" ref="AJ27:AJ39" si="51">Q27*$Q$23</f>
        <v>40.722203012464291</v>
      </c>
      <c r="AK27">
        <f t="shared" ref="AK27:AK39" si="52">R27*$R$23</f>
        <v>243.19324971673817</v>
      </c>
      <c r="AL27">
        <f t="shared" ref="AL27:AL39" si="53">S27*$S$23</f>
        <v>686.72615654088997</v>
      </c>
      <c r="AM27">
        <f t="shared" ref="AM27:AM39" si="54">T27*$T$23</f>
        <v>117.31118585841088</v>
      </c>
      <c r="AN27">
        <f t="shared" ref="AN27:AN39" si="55">SUM(V27:AM27)</f>
        <v>11240.49862780739</v>
      </c>
      <c r="AP27">
        <f>V27/$AN$27*100</f>
        <v>5.4384667257879618E-2</v>
      </c>
      <c r="AQ27">
        <f t="shared" ref="AQ27:BG27" si="56">W27/$AN$27*100</f>
        <v>6.6454247429788407E-2</v>
      </c>
      <c r="AR27">
        <f t="shared" si="56"/>
        <v>0.16967937715555625</v>
      </c>
      <c r="AS27">
        <f t="shared" si="56"/>
        <v>0.11148041184791914</v>
      </c>
      <c r="AT27">
        <f t="shared" si="56"/>
        <v>0.30630412402090651</v>
      </c>
      <c r="AU27">
        <f t="shared" si="56"/>
        <v>0.28212593502491329</v>
      </c>
      <c r="AV27">
        <f t="shared" si="56"/>
        <v>0.59961243884581727</v>
      </c>
      <c r="AW27">
        <f t="shared" si="56"/>
        <v>9.4236858498456257</v>
      </c>
      <c r="AX27">
        <f t="shared" si="56"/>
        <v>14.924421335676072</v>
      </c>
      <c r="AY27">
        <f t="shared" si="56"/>
        <v>12.697890907524242</v>
      </c>
      <c r="AZ27">
        <f t="shared" si="56"/>
        <v>11.958054111511945</v>
      </c>
      <c r="BA27">
        <f t="shared" si="56"/>
        <v>36.397193740988314</v>
      </c>
      <c r="BB27">
        <f t="shared" si="56"/>
        <v>1.0810519924997684</v>
      </c>
      <c r="BC27">
        <f t="shared" si="56"/>
        <v>2.2487949029744541</v>
      </c>
      <c r="BD27">
        <f t="shared" si="56"/>
        <v>0.36228110834623806</v>
      </c>
      <c r="BE27">
        <f t="shared" si="56"/>
        <v>2.1635450327364727</v>
      </c>
      <c r="BF27">
        <f t="shared" si="56"/>
        <v>6.1093922901429609</v>
      </c>
      <c r="BG27">
        <f t="shared" si="56"/>
        <v>1.0436475261711231</v>
      </c>
      <c r="BI27">
        <f t="shared" si="36"/>
        <v>1.0012098511178369</v>
      </c>
      <c r="BJ27" s="5" t="s">
        <v>104</v>
      </c>
    </row>
    <row r="28" spans="2:62">
      <c r="B28" s="5" t="s">
        <v>108</v>
      </c>
      <c r="C28" s="24">
        <v>1.4</v>
      </c>
      <c r="D28" s="24">
        <v>1.77</v>
      </c>
      <c r="E28" s="24">
        <v>4.82</v>
      </c>
      <c r="F28" s="24">
        <v>2.82</v>
      </c>
      <c r="G28" s="24">
        <v>5.97</v>
      </c>
      <c r="H28" s="24">
        <v>4.3099999999999996</v>
      </c>
      <c r="I28" s="24">
        <v>4.1900000000000004</v>
      </c>
      <c r="J28" s="24">
        <v>6.51</v>
      </c>
      <c r="K28" s="24">
        <v>17.75</v>
      </c>
      <c r="L28" s="24">
        <v>18.64</v>
      </c>
      <c r="M28" s="24">
        <v>7.44</v>
      </c>
      <c r="N28" s="24">
        <v>11.61</v>
      </c>
      <c r="O28" s="24">
        <v>0.56000000000000005</v>
      </c>
      <c r="P28" s="24">
        <v>3.28</v>
      </c>
      <c r="Q28" s="24">
        <v>0.26</v>
      </c>
      <c r="R28" s="24">
        <v>3.41</v>
      </c>
      <c r="S28" s="24">
        <v>5.17</v>
      </c>
      <c r="T28" s="24">
        <v>0</v>
      </c>
      <c r="V28">
        <f t="shared" si="37"/>
        <v>22.459443999999998</v>
      </c>
      <c r="W28">
        <f t="shared" si="38"/>
        <v>53.222200800000003</v>
      </c>
      <c r="X28">
        <f t="shared" si="39"/>
        <v>212.5408884</v>
      </c>
      <c r="Y28">
        <f t="shared" si="40"/>
        <v>163.90460399999998</v>
      </c>
      <c r="Z28">
        <f t="shared" si="41"/>
        <v>346.98953399999999</v>
      </c>
      <c r="AA28">
        <f t="shared" si="42"/>
        <v>310.96124179999998</v>
      </c>
      <c r="AB28">
        <f t="shared" si="43"/>
        <v>302.30338820000003</v>
      </c>
      <c r="AC28">
        <f t="shared" si="44"/>
        <v>561.00159359999998</v>
      </c>
      <c r="AD28">
        <f t="shared" si="45"/>
        <v>1778.584435</v>
      </c>
      <c r="AE28">
        <f t="shared" si="46"/>
        <v>2129.2196128</v>
      </c>
      <c r="AF28">
        <f t="shared" si="47"/>
        <v>954.21794399999999</v>
      </c>
      <c r="AG28">
        <f t="shared" si="48"/>
        <v>1651.8903048</v>
      </c>
      <c r="AH28">
        <f t="shared" si="49"/>
        <v>43.742630400000003</v>
      </c>
      <c r="AI28">
        <f t="shared" si="50"/>
        <v>302.21401759999998</v>
      </c>
      <c r="AJ28">
        <f t="shared" si="51"/>
        <v>27.602900000000002</v>
      </c>
      <c r="AK28">
        <f t="shared" si="52"/>
        <v>362.02265000000006</v>
      </c>
      <c r="AL28">
        <f t="shared" si="53"/>
        <v>445.52661119999999</v>
      </c>
      <c r="AM28">
        <f t="shared" si="54"/>
        <v>0</v>
      </c>
      <c r="AN28">
        <f t="shared" si="55"/>
        <v>9668.4040005999996</v>
      </c>
      <c r="AP28">
        <f>V28/$AN$28*100</f>
        <v>0.23229732641091763</v>
      </c>
      <c r="AQ28">
        <f t="shared" ref="AQ28:BG28" si="57">W28/$AN$28*100</f>
        <v>0.55047555725533559</v>
      </c>
      <c r="AR28">
        <f t="shared" si="57"/>
        <v>2.1983037571331336</v>
      </c>
      <c r="AS28">
        <f t="shared" si="57"/>
        <v>1.6952601896841342</v>
      </c>
      <c r="AT28">
        <f t="shared" si="57"/>
        <v>3.5889018909270507</v>
      </c>
      <c r="AU28">
        <f t="shared" si="57"/>
        <v>3.21626239222836</v>
      </c>
      <c r="AV28">
        <f t="shared" si="57"/>
        <v>3.1267144833960163</v>
      </c>
      <c r="AW28">
        <f t="shared" si="57"/>
        <v>5.8024219257406449</v>
      </c>
      <c r="AX28">
        <f t="shared" si="57"/>
        <v>18.395843149392856</v>
      </c>
      <c r="AY28">
        <f t="shared" si="57"/>
        <v>22.022451820050811</v>
      </c>
      <c r="AZ28">
        <f t="shared" si="57"/>
        <v>9.8694463319983665</v>
      </c>
      <c r="BA28">
        <f t="shared" si="57"/>
        <v>17.085449725699167</v>
      </c>
      <c r="BB28">
        <f t="shared" si="57"/>
        <v>0.4524286572766863</v>
      </c>
      <c r="BC28">
        <f t="shared" si="57"/>
        <v>3.1257901260771193</v>
      </c>
      <c r="BD28">
        <f t="shared" si="57"/>
        <v>0.28549593085153485</v>
      </c>
      <c r="BE28">
        <f t="shared" si="57"/>
        <v>3.7443889392451304</v>
      </c>
      <c r="BF28">
        <f t="shared" si="57"/>
        <v>4.6080677966327395</v>
      </c>
      <c r="BG28">
        <f t="shared" si="57"/>
        <v>0</v>
      </c>
      <c r="BI28">
        <f t="shared" si="36"/>
        <v>1.007889485590526</v>
      </c>
      <c r="BJ28" s="5" t="s">
        <v>108</v>
      </c>
    </row>
    <row r="29" spans="2:62">
      <c r="B29" s="5" t="s">
        <v>113</v>
      </c>
      <c r="C29" s="24">
        <v>3.6979260414791701</v>
      </c>
      <c r="D29" s="24">
        <v>1.7049659006819899</v>
      </c>
      <c r="E29" s="24">
        <v>4.3919121617567596</v>
      </c>
      <c r="F29" s="24">
        <v>2.2649547009059798</v>
      </c>
      <c r="G29" s="24">
        <v>5.1238975220495604</v>
      </c>
      <c r="H29" s="24">
        <v>4.0849183016339703</v>
      </c>
      <c r="I29" s="24">
        <v>4.5119097618047599</v>
      </c>
      <c r="J29" s="24">
        <v>5.4108917821643603</v>
      </c>
      <c r="K29" s="24">
        <v>18.413631727365502</v>
      </c>
      <c r="L29" s="24">
        <v>16.3896722065559</v>
      </c>
      <c r="M29" s="24">
        <v>5.8988820223595502</v>
      </c>
      <c r="N29" s="24">
        <v>16.9926601467971</v>
      </c>
      <c r="O29" s="24">
        <v>1.3379732405351901</v>
      </c>
      <c r="P29" s="24">
        <v>2.5749485010299802</v>
      </c>
      <c r="Q29" s="24">
        <v>0.21199576008479801</v>
      </c>
      <c r="R29" s="24">
        <v>1.51396972060559</v>
      </c>
      <c r="S29" s="24">
        <v>5.3578928421431602</v>
      </c>
      <c r="T29" s="24">
        <v>0</v>
      </c>
      <c r="V29">
        <f t="shared" si="37"/>
        <v>59.323830603387925</v>
      </c>
      <c r="W29">
        <f t="shared" si="38"/>
        <v>51.266687866242783</v>
      </c>
      <c r="X29">
        <f t="shared" si="39"/>
        <v>193.6640897582046</v>
      </c>
      <c r="Y29">
        <f t="shared" si="40"/>
        <v>131.64415011699754</v>
      </c>
      <c r="Z29">
        <f t="shared" si="41"/>
        <v>297.81219655606895</v>
      </c>
      <c r="AA29">
        <f t="shared" si="42"/>
        <v>294.72187186256298</v>
      </c>
      <c r="AB29">
        <f t="shared" si="43"/>
        <v>325.52878478430404</v>
      </c>
      <c r="AC29">
        <f t="shared" si="44"/>
        <v>466.2855472490553</v>
      </c>
      <c r="AD29">
        <f t="shared" si="45"/>
        <v>1845.0816215275743</v>
      </c>
      <c r="AE29">
        <f t="shared" si="46"/>
        <v>1872.1679994400149</v>
      </c>
      <c r="AF29">
        <f t="shared" si="47"/>
        <v>756.5617036659263</v>
      </c>
      <c r="AG29">
        <f t="shared" si="48"/>
        <v>2417.7442333553377</v>
      </c>
      <c r="AH29">
        <f t="shared" si="49"/>
        <v>104.51155168896628</v>
      </c>
      <c r="AI29">
        <f t="shared" si="50"/>
        <v>237.25168646627074</v>
      </c>
      <c r="AJ29">
        <f t="shared" si="51"/>
        <v>22.506529869402581</v>
      </c>
      <c r="AK29">
        <f t="shared" si="52"/>
        <v>160.73059538809247</v>
      </c>
      <c r="AL29">
        <f t="shared" si="53"/>
        <v>461.71834451310997</v>
      </c>
      <c r="AM29">
        <f t="shared" si="54"/>
        <v>0</v>
      </c>
      <c r="AN29">
        <f t="shared" si="55"/>
        <v>9698.5214247115182</v>
      </c>
      <c r="AP29">
        <f>V29/$AN$29*100</f>
        <v>0.61167912102800259</v>
      </c>
      <c r="AQ29">
        <f t="shared" ref="AQ29:BG29" si="58">W29/$AN$29*100</f>
        <v>0.52860313053097896</v>
      </c>
      <c r="AR29">
        <f t="shared" si="58"/>
        <v>1.9968413872320245</v>
      </c>
      <c r="AS29">
        <f t="shared" si="58"/>
        <v>1.3573630902291201</v>
      </c>
      <c r="AT29">
        <f t="shared" si="58"/>
        <v>3.0706968981607146</v>
      </c>
      <c r="AU29">
        <f t="shared" si="58"/>
        <v>3.0388330236774155</v>
      </c>
      <c r="AV29">
        <f t="shared" si="58"/>
        <v>3.3564784829455268</v>
      </c>
      <c r="AW29">
        <f t="shared" si="58"/>
        <v>4.8078003525462636</v>
      </c>
      <c r="AX29">
        <f t="shared" si="58"/>
        <v>19.024359907339754</v>
      </c>
      <c r="AY29">
        <f t="shared" si="58"/>
        <v>19.30364348806604</v>
      </c>
      <c r="AZ29">
        <f t="shared" si="58"/>
        <v>7.8007942709517719</v>
      </c>
      <c r="BA29">
        <f t="shared" si="58"/>
        <v>24.928998220233897</v>
      </c>
      <c r="BB29">
        <f t="shared" si="58"/>
        <v>1.0776029366978994</v>
      </c>
      <c r="BC29">
        <f t="shared" si="58"/>
        <v>2.4462665604033327</v>
      </c>
      <c r="BD29">
        <f t="shared" si="58"/>
        <v>0.23206145435794648</v>
      </c>
      <c r="BE29">
        <f t="shared" si="58"/>
        <v>1.6572690655562827</v>
      </c>
      <c r="BF29">
        <f t="shared" si="58"/>
        <v>4.7607086100430376</v>
      </c>
      <c r="BG29">
        <f t="shared" si="58"/>
        <v>0</v>
      </c>
      <c r="BI29">
        <f t="shared" si="36"/>
        <v>1.0115343466229649</v>
      </c>
      <c r="BJ29" s="5" t="s">
        <v>113</v>
      </c>
    </row>
    <row r="30" spans="2:62">
      <c r="B30" s="5" t="s">
        <v>117</v>
      </c>
      <c r="C30" s="24">
        <v>9.7449567785096907</v>
      </c>
      <c r="D30" s="24">
        <v>6.0942944204206002</v>
      </c>
      <c r="E30" s="24">
        <v>9.1406702009574303</v>
      </c>
      <c r="F30" s="24">
        <v>3.6093194418849199</v>
      </c>
      <c r="G30" s="24">
        <v>6.8629526613609499</v>
      </c>
      <c r="H30" s="24">
        <v>4.1254487506410698</v>
      </c>
      <c r="I30" s="24">
        <v>4.3290490414986298</v>
      </c>
      <c r="J30" s="24">
        <v>4.1138487340696201</v>
      </c>
      <c r="K30" s="24">
        <v>16.0047228638898</v>
      </c>
      <c r="L30" s="24">
        <v>6.0748801069715803</v>
      </c>
      <c r="M30" s="24">
        <v>4.0775058250083198</v>
      </c>
      <c r="N30" s="24">
        <v>14.970507100724401</v>
      </c>
      <c r="O30" s="24">
        <v>0.574657963797091</v>
      </c>
      <c r="P30" s="24">
        <v>2.57163224518892</v>
      </c>
      <c r="Q30" s="24">
        <v>0.26581466544952198</v>
      </c>
      <c r="R30" s="24">
        <v>3.3146475923537002</v>
      </c>
      <c r="S30" s="24">
        <v>3.3541190773129701</v>
      </c>
      <c r="T30" s="24">
        <v>0.53932934189906001</v>
      </c>
      <c r="V30">
        <f t="shared" si="37"/>
        <v>156.33307932097057</v>
      </c>
      <c r="W30">
        <f t="shared" si="38"/>
        <v>183.24958269940385</v>
      </c>
      <c r="X30">
        <f t="shared" si="39"/>
        <v>403.06351972674247</v>
      </c>
      <c r="Y30">
        <f t="shared" si="40"/>
        <v>209.7815864651237</v>
      </c>
      <c r="Z30">
        <f t="shared" si="41"/>
        <v>398.88990717415339</v>
      </c>
      <c r="AA30">
        <f t="shared" si="42"/>
        <v>297.64609431127741</v>
      </c>
      <c r="AB30">
        <f t="shared" si="43"/>
        <v>312.3356069042955</v>
      </c>
      <c r="AC30">
        <f t="shared" si="44"/>
        <v>354.51239564399378</v>
      </c>
      <c r="AD30">
        <f t="shared" si="45"/>
        <v>1603.7042801241139</v>
      </c>
      <c r="AE30">
        <f t="shared" si="46"/>
        <v>693.92456379680527</v>
      </c>
      <c r="AF30">
        <f t="shared" si="47"/>
        <v>522.96091733702451</v>
      </c>
      <c r="AG30">
        <f t="shared" si="48"/>
        <v>2130.0289007429969</v>
      </c>
      <c r="AH30">
        <f t="shared" si="49"/>
        <v>44.887590922844169</v>
      </c>
      <c r="AI30">
        <f t="shared" si="50"/>
        <v>236.94613189275967</v>
      </c>
      <c r="AJ30">
        <f t="shared" si="51"/>
        <v>28.220213957448504</v>
      </c>
      <c r="AK30">
        <f t="shared" si="52"/>
        <v>351.89956164223059</v>
      </c>
      <c r="AL30">
        <f t="shared" si="53"/>
        <v>289.04241897031301</v>
      </c>
      <c r="AM30">
        <f t="shared" si="54"/>
        <v>61.606792517703617</v>
      </c>
      <c r="AN30">
        <f t="shared" si="55"/>
        <v>8279.0331441502003</v>
      </c>
      <c r="AP30">
        <f>V30/$AN$30*100</f>
        <v>1.8883011651116821</v>
      </c>
      <c r="AQ30">
        <f t="shared" ref="AQ30:BG30" si="59">W30/$AN$30*100</f>
        <v>2.2134176721938159</v>
      </c>
      <c r="AR30">
        <f t="shared" si="59"/>
        <v>4.8684853980991623</v>
      </c>
      <c r="AS30">
        <f t="shared" si="59"/>
        <v>2.533889921836479</v>
      </c>
      <c r="AT30">
        <f t="shared" si="59"/>
        <v>4.8180735628048668</v>
      </c>
      <c r="AU30">
        <f t="shared" si="59"/>
        <v>3.5951794023386441</v>
      </c>
      <c r="AV30">
        <f t="shared" si="59"/>
        <v>3.7726096932585129</v>
      </c>
      <c r="AW30">
        <f t="shared" si="59"/>
        <v>4.2820506872168425</v>
      </c>
      <c r="AX30">
        <f t="shared" si="59"/>
        <v>19.370671094090973</v>
      </c>
      <c r="AY30">
        <f t="shared" si="59"/>
        <v>8.3817101793718329</v>
      </c>
      <c r="AZ30">
        <f t="shared" si="59"/>
        <v>6.3166907080996317</v>
      </c>
      <c r="BA30">
        <f t="shared" si="59"/>
        <v>25.727990982232424</v>
      </c>
      <c r="BB30">
        <f t="shared" si="59"/>
        <v>0.5421839741583937</v>
      </c>
      <c r="BC30">
        <f t="shared" si="59"/>
        <v>2.8620024556874868</v>
      </c>
      <c r="BD30">
        <f t="shared" si="59"/>
        <v>0.34086364272364755</v>
      </c>
      <c r="BE30">
        <f t="shared" si="59"/>
        <v>4.2504910357905237</v>
      </c>
      <c r="BF30">
        <f t="shared" si="59"/>
        <v>3.491258144974871</v>
      </c>
      <c r="BG30">
        <f t="shared" si="59"/>
        <v>0.74413028001021775</v>
      </c>
      <c r="BI30">
        <f>100/(100-AP30-AQ30)</f>
        <v>1.0427715573999372</v>
      </c>
      <c r="BJ30" s="5" t="s">
        <v>117</v>
      </c>
    </row>
    <row r="31" spans="2:62">
      <c r="B31" s="5" t="s">
        <v>121</v>
      </c>
      <c r="C31" s="24">
        <v>6.3828297871223398</v>
      </c>
      <c r="D31" s="24">
        <v>2.95640221730166</v>
      </c>
      <c r="E31" s="24">
        <v>2.9855397391548002</v>
      </c>
      <c r="F31" s="24">
        <v>1.00137575103181</v>
      </c>
      <c r="G31" s="24">
        <v>2.4839018629264</v>
      </c>
      <c r="H31" s="24">
        <v>1.46347609760707</v>
      </c>
      <c r="I31" s="24">
        <v>2.2722142041606501</v>
      </c>
      <c r="J31" s="24">
        <v>4.4273533205149898</v>
      </c>
      <c r="K31" s="24">
        <v>12.7011095258321</v>
      </c>
      <c r="L31" s="24">
        <v>7.8445683834262896</v>
      </c>
      <c r="M31" s="24">
        <v>5.1041413281060004</v>
      </c>
      <c r="N31" s="24">
        <v>38.712066534049903</v>
      </c>
      <c r="O31" s="24">
        <v>1.0160507620380701</v>
      </c>
      <c r="P31" s="24">
        <v>3.2494774371080801</v>
      </c>
      <c r="Q31" s="24">
        <v>0.29866272399704302</v>
      </c>
      <c r="R31" s="24">
        <v>3.3659150244362701</v>
      </c>
      <c r="S31" s="24">
        <v>2.8890146667610002</v>
      </c>
      <c r="T31" s="24">
        <v>0.69000051750038804</v>
      </c>
      <c r="V31">
        <f t="shared" si="37"/>
        <v>102.39629154671864</v>
      </c>
      <c r="W31">
        <f t="shared" si="38"/>
        <v>88.896176528132315</v>
      </c>
      <c r="X31">
        <f t="shared" si="39"/>
        <v>131.64922583266917</v>
      </c>
      <c r="Y31">
        <f t="shared" si="40"/>
        <v>58.202161676621067</v>
      </c>
      <c r="Z31">
        <f t="shared" si="41"/>
        <v>144.36984085738081</v>
      </c>
      <c r="AA31">
        <f t="shared" si="42"/>
        <v>105.58801500151102</v>
      </c>
      <c r="AB31">
        <f t="shared" si="43"/>
        <v>163.93748272886182</v>
      </c>
      <c r="AC31">
        <f t="shared" si="44"/>
        <v>381.52876624257459</v>
      </c>
      <c r="AD31">
        <f t="shared" si="45"/>
        <v>1272.6758146408565</v>
      </c>
      <c r="AE31">
        <f t="shared" si="46"/>
        <v>896.07343647757762</v>
      </c>
      <c r="AF31">
        <f t="shared" si="47"/>
        <v>654.63215645036792</v>
      </c>
      <c r="AG31">
        <f t="shared" si="48"/>
        <v>5508.0178627363975</v>
      </c>
      <c r="AH31">
        <f t="shared" si="49"/>
        <v>79.365594556195802</v>
      </c>
      <c r="AI31">
        <f t="shared" si="50"/>
        <v>299.40171688078789</v>
      </c>
      <c r="AJ31">
        <f t="shared" si="51"/>
        <v>31.707528093146074</v>
      </c>
      <c r="AK31">
        <f t="shared" si="52"/>
        <v>357.34236856927663</v>
      </c>
      <c r="AL31">
        <f t="shared" si="53"/>
        <v>248.96187895340921</v>
      </c>
      <c r="AM31">
        <f t="shared" si="54"/>
        <v>78.817737913303432</v>
      </c>
      <c r="AN31">
        <f t="shared" si="55"/>
        <v>10603.564055685785</v>
      </c>
      <c r="AP31">
        <f>V31/$AN$31*100</f>
        <v>0.96567805889579417</v>
      </c>
      <c r="AQ31">
        <f t="shared" ref="AQ31:BG31" si="60">W31/$AN$31*100</f>
        <v>0.83836129117798741</v>
      </c>
      <c r="AR31">
        <f t="shared" si="60"/>
        <v>1.2415563780375991</v>
      </c>
      <c r="AS31">
        <f t="shared" si="60"/>
        <v>0.54889244192769526</v>
      </c>
      <c r="AT31">
        <f t="shared" si="60"/>
        <v>1.3615218439687513</v>
      </c>
      <c r="AU31">
        <f t="shared" si="60"/>
        <v>0.99577853679200623</v>
      </c>
      <c r="AV31">
        <f t="shared" si="60"/>
        <v>1.5460601913462875</v>
      </c>
      <c r="AW31">
        <f t="shared" si="60"/>
        <v>3.5981181821407802</v>
      </c>
      <c r="AX31">
        <f t="shared" si="60"/>
        <v>12.002340043001194</v>
      </c>
      <c r="AY31">
        <f t="shared" si="60"/>
        <v>8.4506815988638273</v>
      </c>
      <c r="AZ31">
        <f t="shared" si="60"/>
        <v>6.1736992676471329</v>
      </c>
      <c r="BA31">
        <f t="shared" si="60"/>
        <v>51.944967124359643</v>
      </c>
      <c r="BB31">
        <f t="shared" si="60"/>
        <v>0.74848036131435269</v>
      </c>
      <c r="BC31">
        <f t="shared" si="60"/>
        <v>2.8235951167781588</v>
      </c>
      <c r="BD31">
        <f t="shared" si="60"/>
        <v>0.29902708114583454</v>
      </c>
      <c r="BE31">
        <f t="shared" si="60"/>
        <v>3.3700213125761658</v>
      </c>
      <c r="BF31">
        <f t="shared" si="60"/>
        <v>2.3479075303922197</v>
      </c>
      <c r="BG31">
        <f t="shared" si="60"/>
        <v>0.74331363963459263</v>
      </c>
      <c r="BI31">
        <f t="shared" si="36"/>
        <v>1.0183718285165035</v>
      </c>
      <c r="BJ31" s="5" t="s">
        <v>121</v>
      </c>
    </row>
    <row r="32" spans="2:62">
      <c r="B32" s="5" t="s">
        <v>125</v>
      </c>
      <c r="C32" s="24">
        <v>6.4614325204328003</v>
      </c>
      <c r="D32" s="24">
        <v>2.2134423776475298</v>
      </c>
      <c r="E32" s="24">
        <v>2.82689951769171</v>
      </c>
      <c r="F32" s="24">
        <v>1.3504664795805501</v>
      </c>
      <c r="G32" s="24">
        <v>2.7323748751522299</v>
      </c>
      <c r="H32" s="24">
        <v>2.4569611495929</v>
      </c>
      <c r="I32" s="24">
        <v>2.5729719301203802</v>
      </c>
      <c r="J32" s="24">
        <v>3.4540582834006499</v>
      </c>
      <c r="K32" s="24">
        <v>19.214496850338801</v>
      </c>
      <c r="L32" s="24">
        <v>12.4792307111773</v>
      </c>
      <c r="M32" s="24">
        <v>8.65121196956337</v>
      </c>
      <c r="N32" s="24">
        <v>20.235505530871201</v>
      </c>
      <c r="O32" s="24">
        <v>0.878301829354873</v>
      </c>
      <c r="P32" s="24">
        <v>3.9185212940389902</v>
      </c>
      <c r="Q32" s="24">
        <v>0.39036925991663401</v>
      </c>
      <c r="R32" s="24">
        <v>5.4300150242745397</v>
      </c>
      <c r="S32" s="24">
        <v>3.24210849897475</v>
      </c>
      <c r="T32" s="24">
        <v>1.3018422830179099</v>
      </c>
      <c r="V32">
        <f t="shared" si="37"/>
        <v>103.65727275174237</v>
      </c>
      <c r="W32">
        <f t="shared" si="38"/>
        <v>66.556087391178679</v>
      </c>
      <c r="X32">
        <f t="shared" si="39"/>
        <v>124.65388691031691</v>
      </c>
      <c r="Y32">
        <f t="shared" si="40"/>
        <v>78.49208281947665</v>
      </c>
      <c r="Z32">
        <f t="shared" si="41"/>
        <v>158.81163896857294</v>
      </c>
      <c r="AA32">
        <f t="shared" si="42"/>
        <v>177.26674945052523</v>
      </c>
      <c r="AB32">
        <f t="shared" si="43"/>
        <v>185.6367857324307</v>
      </c>
      <c r="AC32">
        <f t="shared" si="44"/>
        <v>297.65471603303303</v>
      </c>
      <c r="AD32">
        <f t="shared" si="45"/>
        <v>1925.3298605278374</v>
      </c>
      <c r="AE32">
        <f t="shared" si="46"/>
        <v>1425.4840548763304</v>
      </c>
      <c r="AF32">
        <f t="shared" si="47"/>
        <v>1109.5620562775471</v>
      </c>
      <c r="AG32">
        <f t="shared" si="48"/>
        <v>2879.1417225816463</v>
      </c>
      <c r="AH32">
        <f t="shared" si="49"/>
        <v>68.605771966275142</v>
      </c>
      <c r="AI32">
        <f t="shared" si="50"/>
        <v>361.04636076910793</v>
      </c>
      <c r="AJ32">
        <f t="shared" si="51"/>
        <v>41.443552479049451</v>
      </c>
      <c r="AK32">
        <f t="shared" si="52"/>
        <v>576.47754505210651</v>
      </c>
      <c r="AL32">
        <f t="shared" si="53"/>
        <v>279.38986705820872</v>
      </c>
      <c r="AM32">
        <f t="shared" si="54"/>
        <v>148.70751726255699</v>
      </c>
      <c r="AN32">
        <f t="shared" si="55"/>
        <v>10007.917528907943</v>
      </c>
      <c r="AP32">
        <f>V32/$AN$32*100</f>
        <v>1.0357526673489021</v>
      </c>
      <c r="AQ32">
        <f t="shared" ref="AQ32:BG32" si="61">W32/$AN$32*100</f>
        <v>0.66503433105769438</v>
      </c>
      <c r="AR32">
        <f t="shared" si="61"/>
        <v>1.2455526991529782</v>
      </c>
      <c r="AS32">
        <f t="shared" si="61"/>
        <v>0.78429985651612033</v>
      </c>
      <c r="AT32">
        <f t="shared" si="61"/>
        <v>1.5868599887023886</v>
      </c>
      <c r="AU32">
        <f t="shared" si="61"/>
        <v>1.771265090249684</v>
      </c>
      <c r="AV32">
        <f t="shared" si="61"/>
        <v>1.8548992354924736</v>
      </c>
      <c r="AW32">
        <f t="shared" si="61"/>
        <v>2.9741923349513542</v>
      </c>
      <c r="AX32">
        <f t="shared" si="61"/>
        <v>19.238066810268052</v>
      </c>
      <c r="AY32">
        <f t="shared" si="61"/>
        <v>14.243563166451057</v>
      </c>
      <c r="AZ32">
        <f t="shared" si="61"/>
        <v>11.086842523157978</v>
      </c>
      <c r="BA32">
        <f t="shared" si="61"/>
        <v>28.768639572270899</v>
      </c>
      <c r="BB32">
        <f t="shared" si="61"/>
        <v>0.68551496121053024</v>
      </c>
      <c r="BC32">
        <f t="shared" si="61"/>
        <v>3.6076072742028789</v>
      </c>
      <c r="BD32">
        <f t="shared" si="61"/>
        <v>0.41410765385845205</v>
      </c>
      <c r="BE32">
        <f t="shared" si="61"/>
        <v>5.7602147838143836</v>
      </c>
      <c r="BF32">
        <f t="shared" si="61"/>
        <v>2.7916883432661095</v>
      </c>
      <c r="BG32">
        <f t="shared" si="61"/>
        <v>1.485898708028061</v>
      </c>
      <c r="BI32">
        <f t="shared" si="36"/>
        <v>1.0173021425754347</v>
      </c>
      <c r="BJ32" s="5" t="s">
        <v>125</v>
      </c>
    </row>
    <row r="33" spans="2:62">
      <c r="B33" s="5" t="s">
        <v>129</v>
      </c>
      <c r="C33" s="24">
        <v>2.3222976777023199</v>
      </c>
      <c r="D33" s="24">
        <v>1.09129890870109</v>
      </c>
      <c r="E33" s="24">
        <v>1.3730986269013701</v>
      </c>
      <c r="F33" s="24">
        <v>0.66909933090066898</v>
      </c>
      <c r="G33" s="24">
        <v>1.2740987259012699</v>
      </c>
      <c r="H33" s="24">
        <v>1.3306986693013301</v>
      </c>
      <c r="I33" s="24">
        <v>1.82189817810182</v>
      </c>
      <c r="J33" s="24">
        <v>16.765383234616799</v>
      </c>
      <c r="K33" s="24">
        <v>28.813471186528801</v>
      </c>
      <c r="L33" s="24">
        <v>12.538587461412501</v>
      </c>
      <c r="M33" s="24">
        <v>6.0621939378060601</v>
      </c>
      <c r="N33" s="24">
        <v>5.7173942826057198</v>
      </c>
      <c r="O33" s="24">
        <v>2.4262975737024299</v>
      </c>
      <c r="P33" s="24">
        <v>6.0758939241060803</v>
      </c>
      <c r="Q33" s="24">
        <v>0.30189969810030198</v>
      </c>
      <c r="R33" s="24">
        <v>3.6862963137036902</v>
      </c>
      <c r="S33" s="24">
        <v>7.0342929657070403</v>
      </c>
      <c r="T33" s="24">
        <v>0.66529933470066505</v>
      </c>
      <c r="V33">
        <f t="shared" si="37"/>
        <v>37.255367602632354</v>
      </c>
      <c r="W33">
        <f t="shared" si="38"/>
        <v>32.814310537689423</v>
      </c>
      <c r="X33">
        <f t="shared" si="39"/>
        <v>60.547635274364588</v>
      </c>
      <c r="Y33">
        <f t="shared" si="40"/>
        <v>38.889525130474865</v>
      </c>
      <c r="Z33">
        <f t="shared" si="41"/>
        <v>74.053420966578784</v>
      </c>
      <c r="AA33">
        <f t="shared" si="42"/>
        <v>96.008285537714414</v>
      </c>
      <c r="AB33">
        <f t="shared" si="43"/>
        <v>131.44773083426904</v>
      </c>
      <c r="AC33">
        <f t="shared" si="44"/>
        <v>1444.762935781067</v>
      </c>
      <c r="AD33">
        <f t="shared" si="45"/>
        <v>2887.1657110242877</v>
      </c>
      <c r="AE33">
        <f t="shared" si="46"/>
        <v>1432.2642886077072</v>
      </c>
      <c r="AF33">
        <f t="shared" si="47"/>
        <v>777.50728971270996</v>
      </c>
      <c r="AG33">
        <f t="shared" si="48"/>
        <v>813.4804637515366</v>
      </c>
      <c r="AH33">
        <f t="shared" si="49"/>
        <v>189.52256786943241</v>
      </c>
      <c r="AI33">
        <f t="shared" si="50"/>
        <v>559.82326625473411</v>
      </c>
      <c r="AJ33">
        <f t="shared" si="51"/>
        <v>32.051181448818561</v>
      </c>
      <c r="AK33">
        <f t="shared" si="52"/>
        <v>391.3556481443523</v>
      </c>
      <c r="AL33">
        <f t="shared" si="53"/>
        <v>606.18272866527184</v>
      </c>
      <c r="AM33">
        <f t="shared" si="54"/>
        <v>75.996158359841615</v>
      </c>
      <c r="AN33">
        <f t="shared" si="55"/>
        <v>9681.128515503482</v>
      </c>
      <c r="AP33">
        <f>V33/$AN$33*100</f>
        <v>0.38482463633212943</v>
      </c>
      <c r="AQ33">
        <f t="shared" ref="AQ33:BG33" si="62">W33/$AN$33*100</f>
        <v>0.33895129565876714</v>
      </c>
      <c r="AR33">
        <f t="shared" si="62"/>
        <v>0.62541918720945433</v>
      </c>
      <c r="AS33">
        <f t="shared" si="62"/>
        <v>0.40170446108836061</v>
      </c>
      <c r="AT33">
        <f t="shared" si="62"/>
        <v>0.76492550272407489</v>
      </c>
      <c r="AU33">
        <f t="shared" si="62"/>
        <v>0.99170551639682847</v>
      </c>
      <c r="AV33">
        <f t="shared" si="62"/>
        <v>1.3577728115453376</v>
      </c>
      <c r="AW33">
        <f t="shared" si="62"/>
        <v>14.923497126057208</v>
      </c>
      <c r="AX33">
        <f t="shared" si="62"/>
        <v>29.822615270531156</v>
      </c>
      <c r="AY33">
        <f t="shared" si="62"/>
        <v>14.794393921267144</v>
      </c>
      <c r="AZ33">
        <f t="shared" si="62"/>
        <v>8.0311638097521367</v>
      </c>
      <c r="BA33">
        <f t="shared" si="62"/>
        <v>8.402744188849665</v>
      </c>
      <c r="BB33">
        <f t="shared" si="62"/>
        <v>1.9576495401949119</v>
      </c>
      <c r="BC33">
        <f t="shared" si="62"/>
        <v>5.782624054191885</v>
      </c>
      <c r="BD33">
        <f t="shared" si="62"/>
        <v>0.33106864966714772</v>
      </c>
      <c r="BE33">
        <f t="shared" si="62"/>
        <v>4.0424589707453054</v>
      </c>
      <c r="BF33">
        <f t="shared" si="62"/>
        <v>6.2614882933794664</v>
      </c>
      <c r="BG33">
        <f t="shared" si="62"/>
        <v>0.78499276440902943</v>
      </c>
      <c r="BI33">
        <f t="shared" si="36"/>
        <v>1.0072905263952734</v>
      </c>
      <c r="BJ33" s="5" t="s">
        <v>129</v>
      </c>
    </row>
    <row r="34" spans="2:62">
      <c r="B34" s="5" t="s">
        <v>133</v>
      </c>
      <c r="C34" s="24">
        <v>7.0595554607101203</v>
      </c>
      <c r="D34" s="24">
        <v>2.5627272303202702</v>
      </c>
      <c r="E34" s="24">
        <v>4.3286174402151696</v>
      </c>
      <c r="F34" s="24">
        <v>2.0756504081345102</v>
      </c>
      <c r="G34" s="24">
        <v>4.2913048837720504</v>
      </c>
      <c r="H34" s="24">
        <v>3.5616831615616</v>
      </c>
      <c r="I34" s="24">
        <v>3.7217220251805698</v>
      </c>
      <c r="J34" s="24">
        <v>4.7279058941957199</v>
      </c>
      <c r="K34" s="24">
        <v>20.093745347493901</v>
      </c>
      <c r="L34" s="24">
        <v>8.9152763733217508</v>
      </c>
      <c r="M34" s="24">
        <v>5.9679933989177103</v>
      </c>
      <c r="N34" s="24">
        <v>20.803082686714198</v>
      </c>
      <c r="O34" s="24">
        <v>0.82900838699087698</v>
      </c>
      <c r="P34" s="24">
        <v>2.7639536500827102</v>
      </c>
      <c r="Q34" s="24">
        <v>0.33795547697141098</v>
      </c>
      <c r="R34" s="24">
        <v>3.198901692417</v>
      </c>
      <c r="S34" s="24">
        <v>3.8658350119593998</v>
      </c>
      <c r="T34" s="24">
        <v>0.63414874854526404</v>
      </c>
      <c r="V34">
        <f t="shared" si="37"/>
        <v>113.25263609622367</v>
      </c>
      <c r="W34">
        <f t="shared" si="38"/>
        <v>77.058747597589417</v>
      </c>
      <c r="X34">
        <f t="shared" si="39"/>
        <v>190.87306976910082</v>
      </c>
      <c r="Y34">
        <f t="shared" si="40"/>
        <v>120.64136815167562</v>
      </c>
      <c r="Z34">
        <f t="shared" si="41"/>
        <v>249.42008071557586</v>
      </c>
      <c r="AA34">
        <f t="shared" si="42"/>
        <v>256.97109485321232</v>
      </c>
      <c r="AB34">
        <f t="shared" si="43"/>
        <v>268.51770361590741</v>
      </c>
      <c r="AC34">
        <f t="shared" si="44"/>
        <v>407.42899247843809</v>
      </c>
      <c r="AD34">
        <f t="shared" si="45"/>
        <v>2013.4322656848628</v>
      </c>
      <c r="AE34">
        <f t="shared" si="46"/>
        <v>1018.3788255155112</v>
      </c>
      <c r="AF34">
        <f t="shared" si="47"/>
        <v>765.42559017753081</v>
      </c>
      <c r="AG34">
        <f t="shared" si="48"/>
        <v>2959.8975538446098</v>
      </c>
      <c r="AH34">
        <f t="shared" si="49"/>
        <v>64.755370483289468</v>
      </c>
      <c r="AI34">
        <f t="shared" si="50"/>
        <v>254.66632227185377</v>
      </c>
      <c r="AJ34">
        <f t="shared" si="51"/>
        <v>35.879043212669849</v>
      </c>
      <c r="AK34">
        <f t="shared" si="52"/>
        <v>339.6113981754508</v>
      </c>
      <c r="AL34">
        <f t="shared" si="53"/>
        <v>333.13972385620559</v>
      </c>
      <c r="AM34">
        <f t="shared" si="54"/>
        <v>72.437873006177668</v>
      </c>
      <c r="AN34">
        <f t="shared" si="55"/>
        <v>9541.7876595058879</v>
      </c>
      <c r="AP34">
        <f>V34/$AN$34*100</f>
        <v>1.1869121399216753</v>
      </c>
      <c r="AQ34">
        <f t="shared" ref="AQ34:BG34" si="63">W34/$AN$34*100</f>
        <v>0.80759235425681053</v>
      </c>
      <c r="AR34">
        <f t="shared" si="63"/>
        <v>2.0003910858249494</v>
      </c>
      <c r="AS34">
        <f t="shared" si="63"/>
        <v>1.2643476511604004</v>
      </c>
      <c r="AT34">
        <f t="shared" si="63"/>
        <v>2.6139764330963096</v>
      </c>
      <c r="AU34">
        <f t="shared" si="63"/>
        <v>2.6931126956824287</v>
      </c>
      <c r="AV34">
        <f t="shared" si="63"/>
        <v>2.8141236547891522</v>
      </c>
      <c r="AW34">
        <f t="shared" si="63"/>
        <v>4.2699440295398103</v>
      </c>
      <c r="AX34">
        <f t="shared" si="63"/>
        <v>21.101205953572084</v>
      </c>
      <c r="AY34">
        <f t="shared" si="63"/>
        <v>10.672830520400062</v>
      </c>
      <c r="AZ34">
        <f t="shared" si="63"/>
        <v>8.0218258621065104</v>
      </c>
      <c r="BA34">
        <f t="shared" si="63"/>
        <v>31.020367036734971</v>
      </c>
      <c r="BB34">
        <f t="shared" si="63"/>
        <v>0.67865029902208873</v>
      </c>
      <c r="BC34">
        <f t="shared" si="63"/>
        <v>2.6689581801597271</v>
      </c>
      <c r="BD34">
        <f t="shared" si="63"/>
        <v>0.37602013891941727</v>
      </c>
      <c r="BE34">
        <f t="shared" si="63"/>
        <v>3.5592009620662344</v>
      </c>
      <c r="BF34">
        <f t="shared" si="63"/>
        <v>3.4913764144009143</v>
      </c>
      <c r="BG34">
        <f t="shared" si="63"/>
        <v>0.75916458834642309</v>
      </c>
      <c r="BI34">
        <f t="shared" si="36"/>
        <v>1.0203509454636654</v>
      </c>
      <c r="BJ34" s="5" t="s">
        <v>133</v>
      </c>
    </row>
    <row r="35" spans="2:62">
      <c r="B35" s="5" t="s">
        <v>137</v>
      </c>
      <c r="C35" s="24">
        <v>2.94687587437378</v>
      </c>
      <c r="D35" s="24">
        <v>1.1120384431461801</v>
      </c>
      <c r="E35" s="24">
        <v>1.96965724247986</v>
      </c>
      <c r="F35" s="24">
        <v>1.3354381303866201</v>
      </c>
      <c r="G35" s="24">
        <v>2.3102367656685301</v>
      </c>
      <c r="H35" s="24">
        <v>2.7458161558573799</v>
      </c>
      <c r="I35" s="24">
        <v>2.5628364120290201</v>
      </c>
      <c r="J35" s="24">
        <v>4.5031136956408302</v>
      </c>
      <c r="K35" s="24">
        <v>20.446451374968099</v>
      </c>
      <c r="L35" s="24">
        <v>12.766342127121</v>
      </c>
      <c r="M35" s="24">
        <v>11.251784247502099</v>
      </c>
      <c r="N35" s="24">
        <v>18.183954542463599</v>
      </c>
      <c r="O35" s="24">
        <v>1.8778373710276799</v>
      </c>
      <c r="P35" s="24">
        <v>5.0899328740939804</v>
      </c>
      <c r="Q35" s="24">
        <v>0.58573917996514802</v>
      </c>
      <c r="R35" s="24">
        <v>6.0763314931359096</v>
      </c>
      <c r="S35" s="24">
        <v>3.5387750457149401</v>
      </c>
      <c r="T35" s="24">
        <v>0.57073920096511899</v>
      </c>
      <c r="V35">
        <f t="shared" si="37"/>
        <v>47.275138339606386</v>
      </c>
      <c r="W35">
        <f t="shared" si="38"/>
        <v>33.437928428500214</v>
      </c>
      <c r="X35">
        <f t="shared" si="39"/>
        <v>86.853257294639761</v>
      </c>
      <c r="Y35">
        <f t="shared" si="40"/>
        <v>77.618602101957208</v>
      </c>
      <c r="Z35">
        <f t="shared" si="41"/>
        <v>134.27604334153943</v>
      </c>
      <c r="AA35">
        <f t="shared" si="42"/>
        <v>198.10728574939984</v>
      </c>
      <c r="AB35">
        <f t="shared" si="43"/>
        <v>184.90552046747112</v>
      </c>
      <c r="AC35">
        <f t="shared" si="44"/>
        <v>388.05744384277898</v>
      </c>
      <c r="AD35">
        <f t="shared" si="45"/>
        <v>2048.7740938874708</v>
      </c>
      <c r="AE35">
        <f t="shared" si="46"/>
        <v>1458.2803669946836</v>
      </c>
      <c r="AF35">
        <f t="shared" si="47"/>
        <v>1443.0987138418066</v>
      </c>
      <c r="AG35">
        <f t="shared" si="48"/>
        <v>2587.2436013453521</v>
      </c>
      <c r="AH35">
        <f t="shared" si="49"/>
        <v>146.68133227173476</v>
      </c>
      <c r="AI35">
        <f t="shared" si="50"/>
        <v>468.97837292507825</v>
      </c>
      <c r="AJ35">
        <f t="shared" si="51"/>
        <v>62.185000040999945</v>
      </c>
      <c r="AK35">
        <f t="shared" si="52"/>
        <v>645.09373296877391</v>
      </c>
      <c r="AL35">
        <f t="shared" si="53"/>
        <v>304.95521352350141</v>
      </c>
      <c r="AM35">
        <f t="shared" si="54"/>
        <v>65.194694232228116</v>
      </c>
      <c r="AN35">
        <f t="shared" si="55"/>
        <v>10381.01634159752</v>
      </c>
      <c r="AP35">
        <f>V35/$AN$35*100</f>
        <v>0.45539990289940419</v>
      </c>
      <c r="AQ35">
        <f t="shared" ref="AQ35:BG35" si="64">W35/$AN$35*100</f>
        <v>0.32210650025192522</v>
      </c>
      <c r="AR35">
        <f t="shared" si="64"/>
        <v>0.83665466305656577</v>
      </c>
      <c r="AS35">
        <f t="shared" si="64"/>
        <v>0.74769752351639773</v>
      </c>
      <c r="AT35">
        <f t="shared" si="64"/>
        <v>1.2934768516208295</v>
      </c>
      <c r="AU35">
        <f t="shared" si="64"/>
        <v>1.908361178043511</v>
      </c>
      <c r="AV35">
        <f t="shared" si="64"/>
        <v>1.7811889932832554</v>
      </c>
      <c r="AW35">
        <f t="shared" si="64"/>
        <v>3.738145005010765</v>
      </c>
      <c r="AX35">
        <f t="shared" si="64"/>
        <v>19.735775635742691</v>
      </c>
      <c r="AY35">
        <f t="shared" si="64"/>
        <v>14.047568359479829</v>
      </c>
      <c r="AZ35">
        <f t="shared" si="64"/>
        <v>13.901323977876814</v>
      </c>
      <c r="BA35">
        <f t="shared" si="64"/>
        <v>24.922835262074202</v>
      </c>
      <c r="BB35">
        <f t="shared" si="64"/>
        <v>1.4129766050359782</v>
      </c>
      <c r="BC35">
        <f t="shared" si="64"/>
        <v>4.5176537392186384</v>
      </c>
      <c r="BD35">
        <f t="shared" si="64"/>
        <v>0.59902612610115957</v>
      </c>
      <c r="BE35">
        <f t="shared" si="64"/>
        <v>6.21416739692273</v>
      </c>
      <c r="BF35">
        <f t="shared" si="64"/>
        <v>2.9376238654159779</v>
      </c>
      <c r="BG35">
        <f t="shared" si="64"/>
        <v>0.6280184144493447</v>
      </c>
      <c r="BI35">
        <f t="shared" si="36"/>
        <v>1.0078359893504634</v>
      </c>
      <c r="BJ35" s="5" t="s">
        <v>137</v>
      </c>
    </row>
    <row r="36" spans="2:62">
      <c r="B36" s="5" t="s">
        <v>141</v>
      </c>
      <c r="C36" s="24">
        <v>0.15</v>
      </c>
      <c r="D36" s="24">
        <v>0.56999999999999995</v>
      </c>
      <c r="E36" s="24">
        <v>2.41</v>
      </c>
      <c r="F36" s="24">
        <v>1.73</v>
      </c>
      <c r="G36" s="24">
        <v>3.55</v>
      </c>
      <c r="H36" s="24">
        <v>4.1399999999999997</v>
      </c>
      <c r="I36" s="24">
        <v>3.86</v>
      </c>
      <c r="J36" s="24">
        <v>6.51</v>
      </c>
      <c r="K36" s="24">
        <v>18.71</v>
      </c>
      <c r="L36" s="24">
        <v>19.43</v>
      </c>
      <c r="M36" s="24">
        <v>6.84</v>
      </c>
      <c r="N36" s="24">
        <v>15.52</v>
      </c>
      <c r="O36" s="24">
        <v>1.18</v>
      </c>
      <c r="P36" s="24">
        <v>5.21</v>
      </c>
      <c r="Q36" s="24">
        <v>0.46</v>
      </c>
      <c r="R36" s="24">
        <v>4.8600000000000003</v>
      </c>
      <c r="S36" s="24">
        <v>4.8600000000000003</v>
      </c>
      <c r="T36" s="24">
        <v>0</v>
      </c>
      <c r="V36">
        <f t="shared" si="37"/>
        <v>2.4063689999999998</v>
      </c>
      <c r="W36">
        <f t="shared" si="38"/>
        <v>17.139352799999998</v>
      </c>
      <c r="X36">
        <f t="shared" si="39"/>
        <v>106.2704442</v>
      </c>
      <c r="Y36">
        <f t="shared" si="40"/>
        <v>100.551406</v>
      </c>
      <c r="Z36">
        <f t="shared" si="41"/>
        <v>206.33381</v>
      </c>
      <c r="AA36">
        <f t="shared" si="42"/>
        <v>298.69594919999997</v>
      </c>
      <c r="AB36">
        <f t="shared" si="43"/>
        <v>278.49429079999999</v>
      </c>
      <c r="AC36">
        <f t="shared" si="44"/>
        <v>561.00159359999998</v>
      </c>
      <c r="AD36">
        <f t="shared" si="45"/>
        <v>1874.7782973999999</v>
      </c>
      <c r="AE36">
        <f t="shared" si="46"/>
        <v>2219.4601435999998</v>
      </c>
      <c r="AF36">
        <f t="shared" si="47"/>
        <v>877.26488399999994</v>
      </c>
      <c r="AG36">
        <f t="shared" si="48"/>
        <v>2208.2116735999998</v>
      </c>
      <c r="AH36">
        <f t="shared" si="49"/>
        <v>92.171971200000002</v>
      </c>
      <c r="AI36">
        <f t="shared" si="50"/>
        <v>480.04116819999996</v>
      </c>
      <c r="AJ36">
        <f t="shared" si="51"/>
        <v>48.835900000000002</v>
      </c>
      <c r="AK36">
        <f t="shared" si="52"/>
        <v>515.96190000000001</v>
      </c>
      <c r="AL36">
        <f t="shared" si="53"/>
        <v>418.81224960000003</v>
      </c>
      <c r="AM36">
        <f t="shared" si="54"/>
        <v>0</v>
      </c>
      <c r="AN36">
        <f t="shared" si="55"/>
        <v>10306.431403199998</v>
      </c>
      <c r="AP36">
        <f>V36/$AN$36*100</f>
        <v>2.3348227003702336E-2</v>
      </c>
      <c r="AQ36">
        <f t="shared" ref="AQ36:BG36" si="65">W36/$AN$36*100</f>
        <v>0.16629764590174709</v>
      </c>
      <c r="AR36">
        <f t="shared" si="65"/>
        <v>1.0311080532395001</v>
      </c>
      <c r="AS36">
        <f t="shared" si="65"/>
        <v>0.97561805892173536</v>
      </c>
      <c r="AT36">
        <f t="shared" si="65"/>
        <v>2.001990814550382</v>
      </c>
      <c r="AU36">
        <f t="shared" si="65"/>
        <v>2.8981510429231516</v>
      </c>
      <c r="AV36">
        <f t="shared" si="65"/>
        <v>2.70214082745975</v>
      </c>
      <c r="AW36">
        <f t="shared" si="65"/>
        <v>5.4432186239149383</v>
      </c>
      <c r="AX36">
        <f t="shared" si="65"/>
        <v>18.190372826989449</v>
      </c>
      <c r="AY36">
        <f t="shared" si="65"/>
        <v>21.534710286927144</v>
      </c>
      <c r="AZ36">
        <f t="shared" si="65"/>
        <v>8.5118199469859359</v>
      </c>
      <c r="BA36">
        <f t="shared" si="65"/>
        <v>21.425569988409197</v>
      </c>
      <c r="BB36">
        <f t="shared" si="65"/>
        <v>0.89431508923041914</v>
      </c>
      <c r="BC36">
        <f t="shared" si="65"/>
        <v>4.6576855695265591</v>
      </c>
      <c r="BD36">
        <f t="shared" si="65"/>
        <v>0.47383908250567852</v>
      </c>
      <c r="BE36">
        <f t="shared" si="65"/>
        <v>5.0062129151686907</v>
      </c>
      <c r="BF36">
        <f t="shared" si="65"/>
        <v>4.063601000342028</v>
      </c>
      <c r="BG36">
        <f t="shared" si="65"/>
        <v>0</v>
      </c>
      <c r="BI36">
        <f t="shared" si="36"/>
        <v>1.0019000621184448</v>
      </c>
      <c r="BJ36" s="5" t="s">
        <v>141</v>
      </c>
    </row>
    <row r="37" spans="2:62">
      <c r="B37" s="5" t="s">
        <v>145</v>
      </c>
      <c r="C37" s="24">
        <v>2.63764757573772</v>
      </c>
      <c r="D37" s="24">
        <v>0.59938333398853405</v>
      </c>
      <c r="E37" s="24">
        <v>0.94882232980264503</v>
      </c>
      <c r="F37" s="24">
        <v>0.76848581276469796</v>
      </c>
      <c r="G37" s="24">
        <v>1.0526034249849101</v>
      </c>
      <c r="H37" s="24">
        <v>0.96727344008369698</v>
      </c>
      <c r="I37" s="24">
        <v>0.93562680729106096</v>
      </c>
      <c r="J37" s="24">
        <v>4.0150380448653298</v>
      </c>
      <c r="K37" s="24">
        <v>5.8459516913376799</v>
      </c>
      <c r="L37" s="24">
        <v>7.2562206628901</v>
      </c>
      <c r="M37" s="24">
        <v>5.5951299236473204</v>
      </c>
      <c r="N37" s="24">
        <v>65.472491871514606</v>
      </c>
      <c r="O37" s="24">
        <v>0.38761918571428999</v>
      </c>
      <c r="P37" s="24">
        <v>0.65752925992375599</v>
      </c>
      <c r="Q37" s="24">
        <v>7.0608850975549906E-2</v>
      </c>
      <c r="R37" s="24">
        <v>0.63066575697486404</v>
      </c>
      <c r="S37" s="24">
        <v>1.8931770180722201</v>
      </c>
      <c r="T37" s="24">
        <v>0.103340608881777</v>
      </c>
      <c r="V37">
        <f t="shared" si="37"/>
        <v>42.314355727869341</v>
      </c>
      <c r="W37">
        <f t="shared" si="38"/>
        <v>18.022881445034592</v>
      </c>
      <c r="X37">
        <f t="shared" si="39"/>
        <v>41.838908902492108</v>
      </c>
      <c r="Y37">
        <f t="shared" si="40"/>
        <v>44.666086106672324</v>
      </c>
      <c r="Z37">
        <f t="shared" si="41"/>
        <v>61.179626787657945</v>
      </c>
      <c r="AA37">
        <f t="shared" si="42"/>
        <v>69.787598628441842</v>
      </c>
      <c r="AB37">
        <f t="shared" si="43"/>
        <v>67.504332681345161</v>
      </c>
      <c r="AC37">
        <f t="shared" si="44"/>
        <v>345.99734892996594</v>
      </c>
      <c r="AD37">
        <f t="shared" si="45"/>
        <v>585.77570061831671</v>
      </c>
      <c r="AE37">
        <f t="shared" si="46"/>
        <v>828.86734711535507</v>
      </c>
      <c r="AF37">
        <f t="shared" si="47"/>
        <v>717.60394787037944</v>
      </c>
      <c r="AG37">
        <f t="shared" si="48"/>
        <v>9315.5361372654424</v>
      </c>
      <c r="AH37">
        <f t="shared" si="49"/>
        <v>30.277647815444904</v>
      </c>
      <c r="AI37">
        <f t="shared" si="50"/>
        <v>60.583707113144193</v>
      </c>
      <c r="AJ37">
        <f t="shared" si="51"/>
        <v>7.4961886638192565</v>
      </c>
      <c r="AK37">
        <f t="shared" si="52"/>
        <v>66.954630089236446</v>
      </c>
      <c r="AL37">
        <f t="shared" si="53"/>
        <v>163.14521107610005</v>
      </c>
      <c r="AM37">
        <f t="shared" si="54"/>
        <v>11.804444808464241</v>
      </c>
      <c r="AN37">
        <f t="shared" si="55"/>
        <v>12479.35610164518</v>
      </c>
      <c r="AP37">
        <f>V37/$AN$37*100</f>
        <v>0.33907483193216154</v>
      </c>
      <c r="AQ37">
        <f t="shared" ref="AQ37:BG37" si="66">W37/$AN$37*100</f>
        <v>0.14442156548973387</v>
      </c>
      <c r="AR37">
        <f t="shared" si="66"/>
        <v>0.33526496528916577</v>
      </c>
      <c r="AS37">
        <f t="shared" si="66"/>
        <v>0.35791979764712301</v>
      </c>
      <c r="AT37">
        <f t="shared" si="66"/>
        <v>0.49024666248279031</v>
      </c>
      <c r="AU37">
        <f t="shared" si="66"/>
        <v>0.55922435468638954</v>
      </c>
      <c r="AV37">
        <f t="shared" si="66"/>
        <v>0.54092801048001116</v>
      </c>
      <c r="AW37">
        <f t="shared" si="66"/>
        <v>2.7725577033926645</v>
      </c>
      <c r="AX37">
        <f t="shared" si="66"/>
        <v>4.693957731850384</v>
      </c>
      <c r="AY37">
        <f t="shared" si="66"/>
        <v>6.6419079667586676</v>
      </c>
      <c r="AZ37">
        <f t="shared" si="66"/>
        <v>5.7503283184280329</v>
      </c>
      <c r="BA37">
        <f t="shared" si="66"/>
        <v>74.647570446662343</v>
      </c>
      <c r="BB37">
        <f t="shared" si="66"/>
        <v>0.24262187543036243</v>
      </c>
      <c r="BC37">
        <f t="shared" si="66"/>
        <v>0.48547141871492322</v>
      </c>
      <c r="BD37">
        <f t="shared" si="66"/>
        <v>6.006871350382427E-2</v>
      </c>
      <c r="BE37">
        <f t="shared" si="66"/>
        <v>0.53652311500598715</v>
      </c>
      <c r="BF37">
        <f t="shared" si="66"/>
        <v>1.3073207443338544</v>
      </c>
      <c r="BG37">
        <f t="shared" si="66"/>
        <v>9.4591777911586614E-2</v>
      </c>
      <c r="BI37">
        <f t="shared" si="36"/>
        <v>1.0048584544263408</v>
      </c>
      <c r="BJ37" s="5" t="s">
        <v>145</v>
      </c>
    </row>
    <row r="38" spans="2:62">
      <c r="B38" s="5" t="s">
        <v>149</v>
      </c>
      <c r="C38" s="24">
        <v>2.6594117647058799</v>
      </c>
      <c r="D38" s="24">
        <v>1.73352941176471</v>
      </c>
      <c r="E38" s="24">
        <v>2.74823529411765</v>
      </c>
      <c r="F38" s="24">
        <v>1.6394117647058799</v>
      </c>
      <c r="G38" s="24">
        <v>2.3811764705882399</v>
      </c>
      <c r="H38" s="24">
        <v>3.23294117647059</v>
      </c>
      <c r="I38" s="24">
        <v>2.8176470588235301</v>
      </c>
      <c r="J38" s="24">
        <v>3.24235294117647</v>
      </c>
      <c r="K38" s="24">
        <v>9.0082352941176502</v>
      </c>
      <c r="L38" s="24">
        <v>11.442941176470599</v>
      </c>
      <c r="M38" s="24">
        <v>5.5982352941176501</v>
      </c>
      <c r="N38" s="24">
        <v>46.280588235294097</v>
      </c>
      <c r="O38" s="24">
        <v>0.36117647058823599</v>
      </c>
      <c r="P38" s="24">
        <v>1.96117647058824</v>
      </c>
      <c r="Q38" s="24">
        <v>0.188823529411765</v>
      </c>
      <c r="R38" s="24">
        <v>2.4547058823529402</v>
      </c>
      <c r="S38" s="24">
        <v>2.19176470588235</v>
      </c>
      <c r="T38" s="24">
        <v>0</v>
      </c>
      <c r="V38">
        <f t="shared" si="37"/>
        <v>42.663506858823489</v>
      </c>
      <c r="W38">
        <f t="shared" si="38"/>
        <v>52.125565223529534</v>
      </c>
      <c r="X38">
        <f t="shared" si="39"/>
        <v>121.18513920000012</v>
      </c>
      <c r="Y38">
        <f t="shared" si="40"/>
        <v>95.286218470588096</v>
      </c>
      <c r="Z38">
        <f t="shared" si="41"/>
        <v>138.39921505882378</v>
      </c>
      <c r="AA38">
        <f t="shared" si="42"/>
        <v>233.25276169411779</v>
      </c>
      <c r="AB38">
        <f t="shared" si="43"/>
        <v>203.28979776470592</v>
      </c>
      <c r="AC38">
        <f t="shared" si="44"/>
        <v>279.4109319529411</v>
      </c>
      <c r="AD38">
        <f t="shared" si="45"/>
        <v>902.64265244705905</v>
      </c>
      <c r="AE38">
        <f t="shared" si="46"/>
        <v>1307.1102350352953</v>
      </c>
      <c r="AF38">
        <f t="shared" si="47"/>
        <v>718.00222747058865</v>
      </c>
      <c r="AG38">
        <f t="shared" si="48"/>
        <v>6584.8798455058795</v>
      </c>
      <c r="AH38">
        <f t="shared" si="49"/>
        <v>28.212158682352996</v>
      </c>
      <c r="AI38">
        <f t="shared" si="50"/>
        <v>180.6997013411769</v>
      </c>
      <c r="AJ38">
        <f t="shared" si="51"/>
        <v>20.046450000000032</v>
      </c>
      <c r="AK38">
        <f t="shared" si="52"/>
        <v>260.60384999999991</v>
      </c>
      <c r="AL38">
        <f t="shared" si="53"/>
        <v>188.87611256470561</v>
      </c>
      <c r="AM38">
        <f t="shared" si="54"/>
        <v>0</v>
      </c>
      <c r="AN38">
        <f t="shared" si="55"/>
        <v>11356.686369270587</v>
      </c>
      <c r="AP38">
        <f>V38/$AN$38*100</f>
        <v>0.37566861909882671</v>
      </c>
      <c r="AQ38">
        <f t="shared" ref="AQ38:BG38" si="67">W38/$AN$38*100</f>
        <v>0.45898568938711859</v>
      </c>
      <c r="AR38">
        <f t="shared" si="67"/>
        <v>1.067081851691424</v>
      </c>
      <c r="AS38">
        <f t="shared" si="67"/>
        <v>0.83903187401932378</v>
      </c>
      <c r="AT38">
        <f t="shared" si="67"/>
        <v>1.2186584234051789</v>
      </c>
      <c r="AU38">
        <f t="shared" si="67"/>
        <v>2.0538804551762846</v>
      </c>
      <c r="AV38">
        <f t="shared" si="67"/>
        <v>1.7900450109705965</v>
      </c>
      <c r="AW38">
        <f t="shared" si="67"/>
        <v>2.4603209322481892</v>
      </c>
      <c r="AX38">
        <f t="shared" si="67"/>
        <v>7.9481164055870082</v>
      </c>
      <c r="AY38">
        <f t="shared" si="67"/>
        <v>11.509609339676146</v>
      </c>
      <c r="AZ38">
        <f t="shared" si="67"/>
        <v>6.3222863089130481</v>
      </c>
      <c r="BA38">
        <f t="shared" si="67"/>
        <v>57.982404650387565</v>
      </c>
      <c r="BB38">
        <f t="shared" si="67"/>
        <v>0.24841892929869644</v>
      </c>
      <c r="BC38">
        <f t="shared" si="67"/>
        <v>1.5911305064311889</v>
      </c>
      <c r="BD38">
        <f t="shared" si="67"/>
        <v>0.17651671753692683</v>
      </c>
      <c r="BE38">
        <f t="shared" si="67"/>
        <v>2.2947173279800444</v>
      </c>
      <c r="BF38">
        <f t="shared" si="67"/>
        <v>1.6631269581924422</v>
      </c>
      <c r="BG38">
        <f t="shared" si="67"/>
        <v>0</v>
      </c>
      <c r="BI38">
        <f t="shared" si="36"/>
        <v>1.0084167942204569</v>
      </c>
      <c r="BJ38" s="5" t="s">
        <v>149</v>
      </c>
    </row>
    <row r="39" spans="2:62">
      <c r="B39" s="5" t="s">
        <v>153</v>
      </c>
      <c r="C39" s="24">
        <v>1.1642042941850801</v>
      </c>
      <c r="D39" s="24">
        <v>0.70624633351684296</v>
      </c>
      <c r="E39" s="24">
        <v>1.10715426756076</v>
      </c>
      <c r="F39" s="24">
        <v>0.53580743856102697</v>
      </c>
      <c r="G39" s="24">
        <v>1.10515428561115</v>
      </c>
      <c r="H39" s="24">
        <v>1.01858466981344</v>
      </c>
      <c r="I39" s="24">
        <v>1.1763233183816</v>
      </c>
      <c r="J39" s="24">
        <v>0.30960370393768899</v>
      </c>
      <c r="K39" s="24">
        <v>7.8035107986390102</v>
      </c>
      <c r="L39" s="24">
        <v>15.8783747439103</v>
      </c>
      <c r="M39" s="24">
        <v>8.5311937617892504</v>
      </c>
      <c r="N39" s="24">
        <v>50.031633288507997</v>
      </c>
      <c r="O39" s="24">
        <v>0.36839739713540798</v>
      </c>
      <c r="P39" s="24">
        <v>3.6189149917420198</v>
      </c>
      <c r="Q39" s="24">
        <v>0.42675968628442001</v>
      </c>
      <c r="R39" s="24">
        <v>5.2724090937807304</v>
      </c>
      <c r="S39" s="24">
        <v>0.87392713062157701</v>
      </c>
      <c r="T39" s="24">
        <v>4.2275791734732199E-2</v>
      </c>
      <c r="V39">
        <f t="shared" si="37"/>
        <v>18.676700821292378</v>
      </c>
      <c r="W39">
        <f t="shared" si="38"/>
        <v>21.236149252371291</v>
      </c>
      <c r="X39">
        <f t="shared" si="39"/>
        <v>48.820653863737597</v>
      </c>
      <c r="Y39">
        <f t="shared" si="40"/>
        <v>31.142307105531721</v>
      </c>
      <c r="Z39">
        <f t="shared" si="41"/>
        <v>64.233998419148378</v>
      </c>
      <c r="AA39">
        <f t="shared" si="42"/>
        <v>73.489641253742519</v>
      </c>
      <c r="AB39">
        <f t="shared" si="43"/>
        <v>84.870292306784009</v>
      </c>
      <c r="AC39">
        <f t="shared" si="44"/>
        <v>26.680210644163765</v>
      </c>
      <c r="AD39">
        <f t="shared" si="45"/>
        <v>781.92692083457814</v>
      </c>
      <c r="AE39">
        <f t="shared" si="46"/>
        <v>1813.7632470022527</v>
      </c>
      <c r="AF39">
        <f t="shared" si="47"/>
        <v>1094.1691090376564</v>
      </c>
      <c r="AG39">
        <f t="shared" si="48"/>
        <v>7118.5848374328425</v>
      </c>
      <c r="AH39">
        <f t="shared" si="49"/>
        <v>28.776198541457447</v>
      </c>
      <c r="AI39">
        <f t="shared" si="50"/>
        <v>333.44110945342271</v>
      </c>
      <c r="AJ39">
        <f t="shared" si="51"/>
        <v>45.306942094385455</v>
      </c>
      <c r="AK39">
        <f t="shared" si="52"/>
        <v>559.74531144123125</v>
      </c>
      <c r="AL39">
        <f t="shared" si="53"/>
        <v>75.310985095081421</v>
      </c>
      <c r="AM39">
        <f t="shared" si="54"/>
        <v>4.8291011216866915</v>
      </c>
      <c r="AN39">
        <f t="shared" si="55"/>
        <v>12225.003715721366</v>
      </c>
      <c r="AP39">
        <f>V39/$AN$39*100</f>
        <v>0.1527746024099291</v>
      </c>
      <c r="AQ39">
        <f t="shared" ref="AQ39:BG39" si="68">W39/$AN$39*100</f>
        <v>0.17371077953180156</v>
      </c>
      <c r="AR39">
        <f t="shared" si="68"/>
        <v>0.39935083047013054</v>
      </c>
      <c r="AS39">
        <f t="shared" si="68"/>
        <v>0.25474272098161149</v>
      </c>
      <c r="AT39">
        <f t="shared" si="68"/>
        <v>0.52543132020928052</v>
      </c>
      <c r="AU39">
        <f t="shared" si="68"/>
        <v>0.60114207703049427</v>
      </c>
      <c r="AV39">
        <f t="shared" si="68"/>
        <v>0.69423530888289819</v>
      </c>
      <c r="AW39">
        <f t="shared" si="68"/>
        <v>0.21824296552035391</v>
      </c>
      <c r="AX39">
        <f t="shared" si="68"/>
        <v>6.3961282877077528</v>
      </c>
      <c r="AY39">
        <f t="shared" si="68"/>
        <v>14.836504668458723</v>
      </c>
      <c r="AZ39">
        <f t="shared" si="68"/>
        <v>8.9502558402542967</v>
      </c>
      <c r="BA39">
        <f t="shared" si="68"/>
        <v>58.229715122935588</v>
      </c>
      <c r="BB39">
        <f t="shared" si="68"/>
        <v>0.23538805558358422</v>
      </c>
      <c r="BC39">
        <f t="shared" si="68"/>
        <v>2.7275338086369425</v>
      </c>
      <c r="BD39">
        <f t="shared" si="68"/>
        <v>0.37060882064289835</v>
      </c>
      <c r="BE39">
        <f t="shared" si="68"/>
        <v>4.5786923624521947</v>
      </c>
      <c r="BF39">
        <f t="shared" si="68"/>
        <v>0.61604059063173477</v>
      </c>
      <c r="BG39">
        <f t="shared" si="68"/>
        <v>3.9501837659782983E-2</v>
      </c>
      <c r="BI39">
        <f t="shared" si="36"/>
        <v>1.0032755480048317</v>
      </c>
      <c r="BJ39" s="5" t="s">
        <v>153</v>
      </c>
    </row>
    <row r="766" spans="57:59">
      <c r="BE766">
        <v>127</v>
      </c>
      <c r="BF766" t="s">
        <v>360</v>
      </c>
      <c r="BG766">
        <v>0</v>
      </c>
    </row>
    <row r="767" spans="57:59">
      <c r="BE767">
        <v>601</v>
      </c>
      <c r="BF767" t="s">
        <v>360</v>
      </c>
      <c r="BG767">
        <v>0</v>
      </c>
    </row>
    <row r="768" spans="57:59">
      <c r="BE768">
        <v>600</v>
      </c>
      <c r="BF768" t="s">
        <v>360</v>
      </c>
      <c r="BG768">
        <v>0</v>
      </c>
    </row>
    <row r="769" spans="57:59">
      <c r="BE769">
        <v>302</v>
      </c>
      <c r="BF769" t="s">
        <v>360</v>
      </c>
      <c r="BG769">
        <v>0</v>
      </c>
    </row>
  </sheetData>
  <sortState ref="BJ6:BJ16">
    <sortCondition ref="BJ6"/>
  </sortState>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55"/>
  <sheetViews>
    <sheetView workbookViewId="0" xr3:uid="{85D5C41F-068E-5C55-9968-509E7C2A5619}">
      <pane xSplit="3" ySplit="3" topLeftCell="Q19" activePane="bottomRight" state="frozen"/>
      <selection pane="bottomRight" activeCell="W35" sqref="W35:AN35"/>
      <selection pane="bottomLeft" activeCell="A4" sqref="A4"/>
      <selection pane="topRight" activeCell="D1" sqref="D1"/>
    </sheetView>
  </sheetViews>
  <sheetFormatPr defaultRowHeight="14.45"/>
  <cols>
    <col min="1" max="1" width="7.7109375" bestFit="1" customWidth="1"/>
    <col min="2" max="2" width="52" customWidth="1"/>
    <col min="3" max="3" width="13.5703125" customWidth="1"/>
    <col min="22" max="22" width="9.7109375" bestFit="1" customWidth="1"/>
    <col min="23" max="23" width="11" bestFit="1" customWidth="1"/>
  </cols>
  <sheetData>
    <row r="1" spans="1:40">
      <c r="D1" t="s">
        <v>349</v>
      </c>
      <c r="E1" t="s">
        <v>354</v>
      </c>
    </row>
    <row r="2" spans="1:40">
      <c r="D2">
        <v>529</v>
      </c>
      <c r="E2">
        <v>438</v>
      </c>
      <c r="F2">
        <v>671</v>
      </c>
      <c r="G2">
        <v>491</v>
      </c>
      <c r="H2">
        <v>592</v>
      </c>
      <c r="I2">
        <v>508</v>
      </c>
      <c r="J2">
        <v>605</v>
      </c>
      <c r="K2">
        <v>601</v>
      </c>
      <c r="L2">
        <v>385</v>
      </c>
      <c r="M2">
        <v>2127</v>
      </c>
      <c r="N2">
        <v>600</v>
      </c>
      <c r="O2">
        <v>550</v>
      </c>
      <c r="P2">
        <v>118</v>
      </c>
      <c r="Q2">
        <v>302</v>
      </c>
      <c r="R2">
        <v>717</v>
      </c>
      <c r="S2">
        <v>449</v>
      </c>
      <c r="T2">
        <v>507</v>
      </c>
      <c r="U2">
        <v>2011</v>
      </c>
      <c r="W2">
        <v>529</v>
      </c>
      <c r="X2">
        <v>438</v>
      </c>
      <c r="Y2">
        <v>671</v>
      </c>
      <c r="Z2">
        <v>491</v>
      </c>
      <c r="AA2">
        <v>592</v>
      </c>
      <c r="AB2">
        <v>508</v>
      </c>
      <c r="AC2">
        <v>605</v>
      </c>
      <c r="AD2">
        <v>601</v>
      </c>
      <c r="AE2">
        <v>385</v>
      </c>
      <c r="AF2">
        <v>2127</v>
      </c>
      <c r="AG2">
        <v>600</v>
      </c>
      <c r="AH2">
        <v>550</v>
      </c>
      <c r="AI2">
        <v>118</v>
      </c>
      <c r="AJ2">
        <v>302</v>
      </c>
      <c r="AK2">
        <v>717</v>
      </c>
      <c r="AL2">
        <v>449</v>
      </c>
      <c r="AM2">
        <v>507</v>
      </c>
      <c r="AN2">
        <v>2011</v>
      </c>
    </row>
    <row r="3" spans="1:40">
      <c r="A3" t="s">
        <v>261</v>
      </c>
      <c r="B3" t="s">
        <v>361</v>
      </c>
      <c r="C3" t="s">
        <v>362</v>
      </c>
      <c r="D3" t="s">
        <v>301</v>
      </c>
      <c r="E3" t="s">
        <v>302</v>
      </c>
      <c r="F3" t="s">
        <v>303</v>
      </c>
      <c r="G3" t="s">
        <v>304</v>
      </c>
      <c r="H3" t="s">
        <v>305</v>
      </c>
      <c r="I3" t="s">
        <v>306</v>
      </c>
      <c r="J3" t="s">
        <v>307</v>
      </c>
      <c r="K3" t="s">
        <v>317</v>
      </c>
      <c r="L3" t="s">
        <v>355</v>
      </c>
      <c r="M3" t="s">
        <v>356</v>
      </c>
      <c r="N3" t="s">
        <v>309</v>
      </c>
      <c r="O3" t="s">
        <v>357</v>
      </c>
      <c r="P3" t="s">
        <v>318</v>
      </c>
      <c r="Q3" t="s">
        <v>313</v>
      </c>
      <c r="R3" t="s">
        <v>314</v>
      </c>
      <c r="S3" t="s">
        <v>358</v>
      </c>
      <c r="T3" t="s">
        <v>316</v>
      </c>
      <c r="U3" t="s">
        <v>359</v>
      </c>
      <c r="W3" t="s">
        <v>301</v>
      </c>
      <c r="X3" t="s">
        <v>302</v>
      </c>
      <c r="Y3" t="s">
        <v>303</v>
      </c>
      <c r="Z3" t="s">
        <v>304</v>
      </c>
      <c r="AA3" t="s">
        <v>305</v>
      </c>
      <c r="AB3" t="s">
        <v>306</v>
      </c>
      <c r="AC3" t="s">
        <v>307</v>
      </c>
      <c r="AD3" t="s">
        <v>317</v>
      </c>
      <c r="AE3" t="s">
        <v>355</v>
      </c>
      <c r="AF3" t="s">
        <v>356</v>
      </c>
      <c r="AG3" t="s">
        <v>309</v>
      </c>
      <c r="AH3" t="s">
        <v>357</v>
      </c>
      <c r="AI3" t="s">
        <v>318</v>
      </c>
      <c r="AJ3" t="s">
        <v>313</v>
      </c>
      <c r="AK3" t="s">
        <v>314</v>
      </c>
      <c r="AL3" t="s">
        <v>358</v>
      </c>
      <c r="AM3" t="s">
        <v>316</v>
      </c>
      <c r="AN3" t="s">
        <v>359</v>
      </c>
    </row>
    <row r="4" spans="1:40">
      <c r="A4" t="s">
        <v>27</v>
      </c>
      <c r="B4" t="s">
        <v>28</v>
      </c>
      <c r="C4">
        <v>1406147</v>
      </c>
      <c r="D4">
        <v>67.660783257478457</v>
      </c>
      <c r="E4">
        <v>8.939077088790377</v>
      </c>
      <c r="F4">
        <v>10.967955352830455</v>
      </c>
      <c r="G4">
        <v>2.0813307503506495</v>
      </c>
      <c r="H4">
        <v>4.335045203759794</v>
      </c>
      <c r="I4">
        <v>1.5237449121571895</v>
      </c>
      <c r="J4">
        <v>1.4375764911115398</v>
      </c>
      <c r="K4">
        <v>0</v>
      </c>
      <c r="L4">
        <v>0</v>
      </c>
      <c r="M4">
        <v>2.1536132584116592</v>
      </c>
      <c r="N4">
        <v>0.78236060709066624</v>
      </c>
      <c r="O4">
        <v>6.2052810374353541E-2</v>
      </c>
      <c r="P4">
        <v>9.6634315065848696E-3</v>
      </c>
      <c r="Q4">
        <v>2.021287607150405E-2</v>
      </c>
      <c r="R4">
        <v>1.9715923197681916E-2</v>
      </c>
      <c r="S4">
        <v>5.2831052839188075E-4</v>
      </c>
      <c r="T4">
        <v>6.3397263407025811E-3</v>
      </c>
      <c r="U4">
        <v>0</v>
      </c>
      <c r="W4">
        <f>D4*$C$4</f>
        <v>95141007.395153552</v>
      </c>
      <c r="X4">
        <f t="shared" ref="X4:AN4" si="0">E4*$C$4</f>
        <v>12569656.431171322</v>
      </c>
      <c r="Y4">
        <f t="shared" si="0"/>
        <v>15422557.515516486</v>
      </c>
      <c r="Z4">
        <f t="shared" si="0"/>
        <v>2926656.9906133148</v>
      </c>
      <c r="AA4">
        <f t="shared" si="0"/>
        <v>6095710.8081312226</v>
      </c>
      <c r="AB4">
        <f t="shared" si="0"/>
        <v>2142609.3369950955</v>
      </c>
      <c r="AC4">
        <f t="shared" si="0"/>
        <v>2021443.8702470185</v>
      </c>
      <c r="AD4">
        <f t="shared" si="0"/>
        <v>0</v>
      </c>
      <c r="AE4">
        <f t="shared" si="0"/>
        <v>0</v>
      </c>
      <c r="AF4">
        <f t="shared" si="0"/>
        <v>3028296.8224757793</v>
      </c>
      <c r="AG4">
        <f t="shared" si="0"/>
        <v>1100114.020578719</v>
      </c>
      <c r="AH4">
        <f t="shared" si="0"/>
        <v>87255.373149466104</v>
      </c>
      <c r="AI4">
        <f t="shared" si="0"/>
        <v>13588.205222689794</v>
      </c>
      <c r="AJ4">
        <f t="shared" si="0"/>
        <v>28422.275049317206</v>
      </c>
      <c r="AK4">
        <f t="shared" si="0"/>
        <v>27723.486256650835</v>
      </c>
      <c r="AL4">
        <f t="shared" si="0"/>
        <v>742.88226456665791</v>
      </c>
      <c r="AM4">
        <f t="shared" si="0"/>
        <v>8914.5871747999117</v>
      </c>
      <c r="AN4">
        <f t="shared" si="0"/>
        <v>0</v>
      </c>
    </row>
    <row r="5" spans="1:40">
      <c r="A5" t="s">
        <v>42</v>
      </c>
      <c r="B5" t="s">
        <v>43</v>
      </c>
      <c r="C5">
        <v>11389526</v>
      </c>
      <c r="D5">
        <v>59.127004098864887</v>
      </c>
      <c r="E5">
        <v>12.964476921608048</v>
      </c>
      <c r="F5">
        <v>10.000190231627061</v>
      </c>
      <c r="G5">
        <v>2.3893682637859688</v>
      </c>
      <c r="H5">
        <v>5.1322121725855556</v>
      </c>
      <c r="I5">
        <v>2.2260234201432514</v>
      </c>
      <c r="J5">
        <v>2.5132651562179236</v>
      </c>
      <c r="K5">
        <v>1.1044262735105057</v>
      </c>
      <c r="L5">
        <v>0.23364130641813508</v>
      </c>
      <c r="M5">
        <v>1.5329240042567933</v>
      </c>
      <c r="N5">
        <v>1.2574374010104701</v>
      </c>
      <c r="O5">
        <v>0.22225040368418383</v>
      </c>
      <c r="P5">
        <v>0</v>
      </c>
      <c r="Q5">
        <v>0.22731091049178107</v>
      </c>
      <c r="R5">
        <v>0.12672811250903915</v>
      </c>
      <c r="S5">
        <v>1.278519737839807E-2</v>
      </c>
      <c r="T5">
        <v>5.559878596790202E-2</v>
      </c>
      <c r="U5">
        <v>0.87435733994009546</v>
      </c>
      <c r="W5">
        <f>D5*$C$5</f>
        <v>673428550.48612821</v>
      </c>
      <c r="X5">
        <f t="shared" ref="X5:AN5" si="1">E5*$C$5</f>
        <v>147659246.97505483</v>
      </c>
      <c r="Y5">
        <f t="shared" si="1"/>
        <v>113897426.64806242</v>
      </c>
      <c r="Z5">
        <f t="shared" si="1"/>
        <v>27213771.963965151</v>
      </c>
      <c r="AA5">
        <f t="shared" si="1"/>
        <v>58453463.977179676</v>
      </c>
      <c r="AB5">
        <f t="shared" si="1"/>
        <v>25353351.620330486</v>
      </c>
      <c r="AC5">
        <f t="shared" si="1"/>
        <v>28624898.841638103</v>
      </c>
      <c r="AD5">
        <f t="shared" si="1"/>
        <v>12578891.757231016</v>
      </c>
      <c r="AE5">
        <f t="shared" si="1"/>
        <v>2661063.7341233161</v>
      </c>
      <c r="AF5">
        <f t="shared" si="1"/>
        <v>17459277.802506857</v>
      </c>
      <c r="AG5">
        <f t="shared" si="1"/>
        <v>14321615.972181175</v>
      </c>
      <c r="AH5">
        <f t="shared" si="1"/>
        <v>2531326.7512715077</v>
      </c>
      <c r="AI5">
        <f t="shared" si="1"/>
        <v>0</v>
      </c>
      <c r="AJ5">
        <f t="shared" si="1"/>
        <v>2588963.5251298132</v>
      </c>
      <c r="AK5">
        <f t="shared" si="1"/>
        <v>1443373.1323526266</v>
      </c>
      <c r="AL5">
        <f t="shared" si="1"/>
        <v>145617.33795639666</v>
      </c>
      <c r="AM5">
        <f t="shared" si="1"/>
        <v>633243.81834985525</v>
      </c>
      <c r="AN5">
        <f t="shared" si="1"/>
        <v>9958515.6565385554</v>
      </c>
    </row>
    <row r="6" spans="1:40">
      <c r="A6" t="s">
        <v>46</v>
      </c>
      <c r="B6" t="s">
        <v>47</v>
      </c>
      <c r="C6">
        <v>2854439</v>
      </c>
      <c r="D6">
        <v>59.750793921016033</v>
      </c>
      <c r="E6">
        <v>14.120091894365693</v>
      </c>
      <c r="F6">
        <v>14.140031816680734</v>
      </c>
      <c r="G6">
        <v>2.5645445511163709</v>
      </c>
      <c r="H6">
        <v>4.7120226216526913</v>
      </c>
      <c r="I6">
        <v>1.4869785690127804</v>
      </c>
      <c r="J6">
        <v>1.3645779812476029</v>
      </c>
      <c r="K6">
        <v>0.40746703818860625</v>
      </c>
      <c r="L6">
        <v>8.3986335703164897E-2</v>
      </c>
      <c r="M6">
        <v>0.6105862853660422</v>
      </c>
      <c r="N6">
        <v>0.37712698311932458</v>
      </c>
      <c r="O6">
        <v>8.8185652488323121E-2</v>
      </c>
      <c r="P6">
        <v>4.5054579183102912E-2</v>
      </c>
      <c r="Q6">
        <v>2.3756537212469786E-2</v>
      </c>
      <c r="R6">
        <v>2.6271102955888762E-2</v>
      </c>
      <c r="S6">
        <v>3.0270452275087149E-3</v>
      </c>
      <c r="T6">
        <v>1.3117195985871055E-2</v>
      </c>
      <c r="U6">
        <v>0.18237988947782771</v>
      </c>
      <c r="W6">
        <f>D6*$C$6</f>
        <v>170554996.44911107</v>
      </c>
      <c r="X6">
        <f t="shared" ref="X6:AN6" si="2">E6*$C$6</f>
        <v>40304940.986861311</v>
      </c>
      <c r="Y6">
        <f t="shared" si="2"/>
        <v>40361858.278774336</v>
      </c>
      <c r="Z6">
        <f t="shared" si="2"/>
        <v>7320335.9839440631</v>
      </c>
      <c r="AA6">
        <f t="shared" si="2"/>
        <v>13450181.140127687</v>
      </c>
      <c r="AB6">
        <f t="shared" si="2"/>
        <v>4244489.6195542719</v>
      </c>
      <c r="AC6">
        <f t="shared" si="2"/>
        <v>3895104.6082144263</v>
      </c>
      <c r="AD6">
        <f t="shared" si="2"/>
        <v>1163089.8050200471</v>
      </c>
      <c r="AE6">
        <f t="shared" si="2"/>
        <v>239733.87209820631</v>
      </c>
      <c r="AF6">
        <f t="shared" si="2"/>
        <v>1742881.30581396</v>
      </c>
      <c r="AG6">
        <f t="shared" si="2"/>
        <v>1076485.9685681418</v>
      </c>
      <c r="AH6">
        <f t="shared" si="2"/>
        <v>251720.56570311656</v>
      </c>
      <c r="AI6">
        <f t="shared" si="2"/>
        <v>128605.54794883709</v>
      </c>
      <c r="AJ6">
        <f t="shared" si="2"/>
        <v>67811.586324225049</v>
      </c>
      <c r="AK6">
        <f t="shared" si="2"/>
        <v>74989.260850304156</v>
      </c>
      <c r="AL6">
        <f t="shared" si="2"/>
        <v>8640.5159521647493</v>
      </c>
      <c r="AM6">
        <f t="shared" si="2"/>
        <v>37442.235792713785</v>
      </c>
      <c r="AN6">
        <f t="shared" si="2"/>
        <v>520592.26934120106</v>
      </c>
    </row>
    <row r="7" spans="1:40">
      <c r="A7" t="s">
        <v>50</v>
      </c>
      <c r="B7" t="s">
        <v>51</v>
      </c>
      <c r="C7">
        <v>1213888</v>
      </c>
      <c r="D7">
        <v>68.677128434801105</v>
      </c>
      <c r="E7">
        <v>9.3058055038358436</v>
      </c>
      <c r="F7">
        <v>10.001004060035172</v>
      </c>
      <c r="G7">
        <v>2.5420208581352703</v>
      </c>
      <c r="H7">
        <v>3.7253855715230606</v>
      </c>
      <c r="I7">
        <v>1.5905634875217025</v>
      </c>
      <c r="J7">
        <v>1.3520888605349157</v>
      </c>
      <c r="K7">
        <v>0.58279998107065145</v>
      </c>
      <c r="L7">
        <v>0.19100413283220222</v>
      </c>
      <c r="M7">
        <v>0.90876543594875603</v>
      </c>
      <c r="N7">
        <v>0.5148596299918341</v>
      </c>
      <c r="O7">
        <v>0.27368712993070582</v>
      </c>
      <c r="P7">
        <v>3.8858098999296764E-2</v>
      </c>
      <c r="Q7">
        <v>3.9659667236738402E-2</v>
      </c>
      <c r="R7">
        <v>6.3154852757794949E-2</v>
      </c>
      <c r="S7">
        <v>2.1561231035849794E-3</v>
      </c>
      <c r="T7">
        <v>2.263929258764228E-2</v>
      </c>
      <c r="U7">
        <v>0.16841887915370743</v>
      </c>
      <c r="W7">
        <f>D7*$C$7</f>
        <v>83366342.081463844</v>
      </c>
      <c r="X7">
        <f t="shared" ref="X7:AN7" si="3">E7*$C$7</f>
        <v>11296205.631440284</v>
      </c>
      <c r="Y7">
        <f t="shared" si="3"/>
        <v>12140098.816427974</v>
      </c>
      <c r="Z7">
        <f t="shared" si="3"/>
        <v>3085728.615440107</v>
      </c>
      <c r="AA7">
        <f t="shared" si="3"/>
        <v>4522200.8406449854</v>
      </c>
      <c r="AB7">
        <f t="shared" si="3"/>
        <v>1930765.9307407443</v>
      </c>
      <c r="AC7">
        <f t="shared" si="3"/>
        <v>1641284.4427370077</v>
      </c>
      <c r="AD7">
        <f t="shared" si="3"/>
        <v>707453.90342189092</v>
      </c>
      <c r="AE7">
        <f t="shared" si="3"/>
        <v>231857.62479541628</v>
      </c>
      <c r="AF7">
        <f t="shared" si="3"/>
        <v>1103139.4575129636</v>
      </c>
      <c r="AG7">
        <f t="shared" si="3"/>
        <v>624981.92653152754</v>
      </c>
      <c r="AH7">
        <f t="shared" si="3"/>
        <v>332225.5227773246</v>
      </c>
      <c r="AI7">
        <f t="shared" si="3"/>
        <v>47169.380078058348</v>
      </c>
      <c r="AJ7">
        <f t="shared" si="3"/>
        <v>48142.394142669909</v>
      </c>
      <c r="AK7">
        <f t="shared" si="3"/>
        <v>76662.917904454196</v>
      </c>
      <c r="AL7">
        <f t="shared" si="3"/>
        <v>2617.2919619645636</v>
      </c>
      <c r="AM7">
        <f t="shared" si="3"/>
        <v>27481.565600627913</v>
      </c>
      <c r="AN7">
        <f t="shared" si="3"/>
        <v>204441.65637813561</v>
      </c>
    </row>
    <row r="8" spans="1:40">
      <c r="A8" t="s">
        <v>54</v>
      </c>
      <c r="B8" t="s">
        <v>55</v>
      </c>
      <c r="C8">
        <v>35547477</v>
      </c>
      <c r="D8">
        <v>75.354778148126371</v>
      </c>
      <c r="E8">
        <v>9.8916048329159771</v>
      </c>
      <c r="F8">
        <v>5.7575058600219089</v>
      </c>
      <c r="G8">
        <v>1.651933441279229</v>
      </c>
      <c r="H8">
        <v>2.1863460059288919</v>
      </c>
      <c r="I8">
        <v>1.1313683499941758</v>
      </c>
      <c r="J8">
        <v>0.91075440936233487</v>
      </c>
      <c r="K8">
        <v>0.48837897772077804</v>
      </c>
      <c r="L8">
        <v>0.23174057670526074</v>
      </c>
      <c r="M8">
        <v>0.70589616836289848</v>
      </c>
      <c r="N8">
        <v>0.65396111456419248</v>
      </c>
      <c r="O8">
        <v>0.40187828046852186</v>
      </c>
      <c r="P8">
        <v>4.6571180514751079E-2</v>
      </c>
      <c r="Q8">
        <v>7.2738047274349599E-2</v>
      </c>
      <c r="R8">
        <v>8.6291341331226401E-2</v>
      </c>
      <c r="S8">
        <v>3.1131381905022334E-3</v>
      </c>
      <c r="T8">
        <v>4.2717128219084348E-2</v>
      </c>
      <c r="U8">
        <v>0.38242299901952354</v>
      </c>
      <c r="W8">
        <f>D8*$C$8</f>
        <v>2678672243.0606246</v>
      </c>
      <c r="X8">
        <f t="shared" ref="X8:AN8" si="4">E8*$C$8</f>
        <v>351621595.29116952</v>
      </c>
      <c r="Y8">
        <f t="shared" si="4"/>
        <v>204664807.13649404</v>
      </c>
      <c r="Z8">
        <f t="shared" si="4"/>
        <v>58722066.009404242</v>
      </c>
      <c r="AA8">
        <f t="shared" si="4"/>
        <v>77719084.359799147</v>
      </c>
      <c r="AB8">
        <f t="shared" si="4"/>
        <v>40217290.399945915</v>
      </c>
      <c r="AC8">
        <f t="shared" si="4"/>
        <v>32375021.419456184</v>
      </c>
      <c r="AD8">
        <f t="shared" si="4"/>
        <v>17360640.477812871</v>
      </c>
      <c r="AE8">
        <f t="shared" si="4"/>
        <v>8237792.8203969924</v>
      </c>
      <c r="AF8">
        <f t="shared" si="4"/>
        <v>25092827.809268262</v>
      </c>
      <c r="AG8">
        <f t="shared" si="4"/>
        <v>23246667.678864997</v>
      </c>
      <c r="AH8">
        <f t="shared" si="4"/>
        <v>14285758.93175433</v>
      </c>
      <c r="AI8">
        <f t="shared" si="4"/>
        <v>1655487.9682109621</v>
      </c>
      <c r="AJ8">
        <f t="shared" si="4"/>
        <v>2585654.0625098553</v>
      </c>
      <c r="AK8">
        <f t="shared" si="4"/>
        <v>3067439.4712709198</v>
      </c>
      <c r="AL8">
        <f t="shared" si="4"/>
        <v>110664.20822469976</v>
      </c>
      <c r="AM8">
        <f t="shared" si="4"/>
        <v>1518486.1328739519</v>
      </c>
      <c r="AN8">
        <f t="shared" si="4"/>
        <v>13594172.761917535</v>
      </c>
    </row>
    <row r="9" spans="1:40">
      <c r="A9" t="s">
        <v>58</v>
      </c>
      <c r="B9" t="s">
        <v>59</v>
      </c>
      <c r="C9">
        <v>422013</v>
      </c>
      <c r="D9">
        <v>74.35168794003296</v>
      </c>
      <c r="E9">
        <v>10.140710819784594</v>
      </c>
      <c r="F9">
        <v>7.0330374109535327</v>
      </c>
      <c r="G9">
        <v>1.7902441481542484</v>
      </c>
      <c r="H9">
        <v>2.5152794613850817</v>
      </c>
      <c r="I9">
        <v>1.1144673196044901</v>
      </c>
      <c r="J9">
        <v>0.8947574315842014</v>
      </c>
      <c r="K9">
        <v>0.37833165742272656</v>
      </c>
      <c r="L9">
        <v>0.18166473424402091</v>
      </c>
      <c r="M9">
        <v>0.56411875794398092</v>
      </c>
      <c r="N9">
        <v>0.41385944355654497</v>
      </c>
      <c r="O9">
        <v>0.26314564829487413</v>
      </c>
      <c r="P9">
        <v>3.1938668875649917E-2</v>
      </c>
      <c r="Q9">
        <v>4.8650852480760232E-2</v>
      </c>
      <c r="R9">
        <v>8.0271539022326713E-2</v>
      </c>
      <c r="S9">
        <v>2.2576129090858617E-3</v>
      </c>
      <c r="T9">
        <v>2.9348967818116228E-2</v>
      </c>
      <c r="U9">
        <v>0.16622758593280307</v>
      </c>
      <c r="W9">
        <f>D9*$C$9</f>
        <v>31377378.882637128</v>
      </c>
      <c r="X9">
        <f t="shared" ref="X9:AN9" si="5">E9*$C$9</f>
        <v>4279511.795189756</v>
      </c>
      <c r="Y9">
        <f t="shared" si="5"/>
        <v>2968033.2169087334</v>
      </c>
      <c r="Z9">
        <f t="shared" si="5"/>
        <v>755506.30369501887</v>
      </c>
      <c r="AA9">
        <f t="shared" si="5"/>
        <v>1061480.6313375025</v>
      </c>
      <c r="AB9">
        <f t="shared" si="5"/>
        <v>470319.69694824965</v>
      </c>
      <c r="AC9">
        <f t="shared" si="5"/>
        <v>377599.26797514356</v>
      </c>
      <c r="AD9">
        <f t="shared" si="5"/>
        <v>159660.8777439371</v>
      </c>
      <c r="AE9">
        <f t="shared" si="5"/>
        <v>76664.879492521999</v>
      </c>
      <c r="AF9">
        <f t="shared" si="5"/>
        <v>238065.44939621323</v>
      </c>
      <c r="AG9">
        <f t="shared" si="5"/>
        <v>174654.06535362822</v>
      </c>
      <c r="AH9">
        <f t="shared" si="5"/>
        <v>111050.88447386472</v>
      </c>
      <c r="AI9">
        <f t="shared" si="5"/>
        <v>13478.533468219648</v>
      </c>
      <c r="AJ9">
        <f t="shared" si="5"/>
        <v>20531.292207963066</v>
      </c>
      <c r="AK9">
        <f t="shared" si="5"/>
        <v>33875.632997429166</v>
      </c>
      <c r="AL9">
        <f t="shared" si="5"/>
        <v>952.7419966020517</v>
      </c>
      <c r="AM9">
        <f t="shared" si="5"/>
        <v>12385.645955826683</v>
      </c>
      <c r="AN9">
        <f t="shared" si="5"/>
        <v>70150.202222260021</v>
      </c>
    </row>
    <row r="10" spans="1:40">
      <c r="A10" t="s">
        <v>62</v>
      </c>
      <c r="B10" t="s">
        <v>63</v>
      </c>
      <c r="C10">
        <v>11888643</v>
      </c>
      <c r="D10">
        <v>84.565386797016927</v>
      </c>
      <c r="E10">
        <v>5.1440671232491972</v>
      </c>
      <c r="F10">
        <v>4.6379988830021661</v>
      </c>
      <c r="G10">
        <v>0.94979633764172777</v>
      </c>
      <c r="H10">
        <v>1.7666567234781307</v>
      </c>
      <c r="I10">
        <v>0.68799698608027871</v>
      </c>
      <c r="J10">
        <v>0.7942774261259371</v>
      </c>
      <c r="K10">
        <v>0.24614684473594556</v>
      </c>
      <c r="L10">
        <v>7.380498614174956E-2</v>
      </c>
      <c r="M10">
        <v>0.53180890200474917</v>
      </c>
      <c r="N10">
        <v>2.8889188576038387E-2</v>
      </c>
      <c r="O10">
        <v>6.1906143060073256E-2</v>
      </c>
      <c r="P10">
        <v>8.7079799347542629E-3</v>
      </c>
      <c r="Q10">
        <v>7.3724831925700438E-2</v>
      </c>
      <c r="R10">
        <v>8.342523590747751E-2</v>
      </c>
      <c r="S10">
        <v>9.9391081931176229E-3</v>
      </c>
      <c r="T10">
        <v>3.2210824103409856E-2</v>
      </c>
      <c r="U10">
        <v>0.3032556788226306</v>
      </c>
      <c r="W10">
        <f>D10*$C$10</f>
        <v>1005367693.7866477</v>
      </c>
      <c r="X10">
        <f t="shared" ref="X10:AN10" si="6">E10*$C$10</f>
        <v>61155977.596346706</v>
      </c>
      <c r="Y10">
        <f t="shared" si="6"/>
        <v>55139512.954411522</v>
      </c>
      <c r="Z10">
        <f t="shared" si="6"/>
        <v>11291789.580929963</v>
      </c>
      <c r="AA10">
        <f t="shared" si="6"/>
        <v>21003151.088981215</v>
      </c>
      <c r="AB10">
        <f t="shared" si="6"/>
        <v>8179350.5525844032</v>
      </c>
      <c r="AC10">
        <f t="shared" si="6"/>
        <v>9442880.7621701397</v>
      </c>
      <c r="AD10">
        <f t="shared" si="6"/>
        <v>2926351.9626420862</v>
      </c>
      <c r="AE10">
        <f t="shared" si="6"/>
        <v>877441.13185920788</v>
      </c>
      <c r="AF10">
        <f t="shared" si="6"/>
        <v>6322486.180156447</v>
      </c>
      <c r="AG10">
        <f t="shared" si="6"/>
        <v>343453.24954019871</v>
      </c>
      <c r="AH10">
        <f t="shared" si="6"/>
        <v>735980.03434813849</v>
      </c>
      <c r="AI10">
        <f t="shared" si="6"/>
        <v>103526.06469545672</v>
      </c>
      <c r="AJ10">
        <f t="shared" si="6"/>
        <v>876488.206999655</v>
      </c>
      <c r="AK10">
        <f t="shared" si="6"/>
        <v>991812.84689478111</v>
      </c>
      <c r="AL10">
        <f t="shared" si="6"/>
        <v>118162.50904635047</v>
      </c>
      <c r="AM10">
        <f t="shared" si="6"/>
        <v>382942.98850123485</v>
      </c>
      <c r="AN10">
        <f t="shared" si="6"/>
        <v>3605298.5032449155</v>
      </c>
    </row>
    <row r="11" spans="1:40">
      <c r="A11" t="s">
        <v>66</v>
      </c>
      <c r="B11" t="s">
        <v>67</v>
      </c>
      <c r="C11">
        <v>24401675</v>
      </c>
      <c r="D11">
        <v>79.273392838657614</v>
      </c>
      <c r="E11">
        <v>7.961628016058274</v>
      </c>
      <c r="F11">
        <v>5.6807371353010021</v>
      </c>
      <c r="G11">
        <v>1.6065163928287964</v>
      </c>
      <c r="H11">
        <v>2.1056220499985447</v>
      </c>
      <c r="I11">
        <v>1.0191329693475493</v>
      </c>
      <c r="J11">
        <v>0.66261761118124396</v>
      </c>
      <c r="K11">
        <v>0.24285703100276171</v>
      </c>
      <c r="L11">
        <v>0.10631691338327609</v>
      </c>
      <c r="M11">
        <v>0.47728350523736518</v>
      </c>
      <c r="N11">
        <v>0.20502602230643308</v>
      </c>
      <c r="O11">
        <v>0.11064079798501056</v>
      </c>
      <c r="P11">
        <v>1.6435129219027393E-2</v>
      </c>
      <c r="Q11">
        <v>3.2447751089550517E-2</v>
      </c>
      <c r="R11">
        <v>2.2996497154830292E-2</v>
      </c>
      <c r="S11">
        <v>5.9240489464698523E-4</v>
      </c>
      <c r="T11">
        <v>9.9428919110391336E-3</v>
      </c>
      <c r="U11">
        <v>0.46581404244303143</v>
      </c>
      <c r="W11">
        <f>D11*$C$11</f>
        <v>1934403568.1962504</v>
      </c>
      <c r="X11">
        <f t="shared" ref="X11:AN11" si="7">E11*$C$11</f>
        <v>194277059.31874877</v>
      </c>
      <c r="Y11">
        <f t="shared" si="7"/>
        <v>138619501.33604607</v>
      </c>
      <c r="Z11">
        <f t="shared" si="7"/>
        <v>39201690.89998062</v>
      </c>
      <c r="AA11">
        <f t="shared" si="7"/>
        <v>51380704.936898239</v>
      </c>
      <c r="AB11">
        <f t="shared" si="7"/>
        <v>24868551.49980386</v>
      </c>
      <c r="AC11">
        <f t="shared" si="7"/>
        <v>16168979.597321082</v>
      </c>
      <c r="AD11">
        <f t="shared" si="7"/>
        <v>5926118.3419943154</v>
      </c>
      <c r="AE11">
        <f t="shared" si="7"/>
        <v>2594310.7673818534</v>
      </c>
      <c r="AF11">
        <f t="shared" si="7"/>
        <v>11646516.977662982</v>
      </c>
      <c r="AG11">
        <f t="shared" si="7"/>
        <v>5002978.3628643304</v>
      </c>
      <c r="AH11">
        <f t="shared" si="7"/>
        <v>2699820.7941708826</v>
      </c>
      <c r="AI11">
        <f t="shared" si="7"/>
        <v>401044.68178571027</v>
      </c>
      <c r="AJ11">
        <f t="shared" si="7"/>
        <v>791779.47656810761</v>
      </c>
      <c r="AK11">
        <f t="shared" si="7"/>
        <v>561153.04971059342</v>
      </c>
      <c r="AL11">
        <f t="shared" si="7"/>
        <v>14455.671707584974</v>
      </c>
      <c r="AM11">
        <f t="shared" si="7"/>
        <v>242623.21697330585</v>
      </c>
      <c r="AN11">
        <f t="shared" si="7"/>
        <v>11366642.874131059</v>
      </c>
    </row>
    <row r="12" spans="1:40">
      <c r="A12" t="s">
        <v>70</v>
      </c>
      <c r="B12" t="s">
        <v>71</v>
      </c>
      <c r="C12">
        <v>0</v>
      </c>
      <c r="D12">
        <v>85.371641453528923</v>
      </c>
      <c r="E12">
        <v>7.0327299081506682</v>
      </c>
      <c r="F12">
        <v>3.346172956762544</v>
      </c>
      <c r="G12">
        <v>1.0290483989257007</v>
      </c>
      <c r="H12">
        <v>1.1027104239517609</v>
      </c>
      <c r="I12">
        <v>0.60449826467159207</v>
      </c>
      <c r="J12">
        <v>0.38972142578012536</v>
      </c>
      <c r="K12">
        <v>0.28086863710904658</v>
      </c>
      <c r="L12">
        <v>3.7014691159312613E-3</v>
      </c>
      <c r="M12">
        <v>0.21683537538177097</v>
      </c>
      <c r="N12">
        <v>0.30049069832913289</v>
      </c>
      <c r="O12">
        <v>6.3412010380822559E-2</v>
      </c>
      <c r="P12">
        <v>6.7955585544069485E-3</v>
      </c>
      <c r="Q12">
        <v>4.086418041754928E-2</v>
      </c>
      <c r="R12">
        <v>2.6767140109029492E-2</v>
      </c>
      <c r="S12">
        <v>7.372590367957072E-4</v>
      </c>
      <c r="T12">
        <v>6.6353313311613895E-3</v>
      </c>
      <c r="U12">
        <v>0.17636950846304358</v>
      </c>
      <c r="W12">
        <f>D12*$C$12</f>
        <v>0</v>
      </c>
      <c r="X12">
        <f t="shared" ref="X12:AN12" si="8">E12*$C$12</f>
        <v>0</v>
      </c>
      <c r="Y12">
        <f t="shared" si="8"/>
        <v>0</v>
      </c>
      <c r="Z12">
        <f t="shared" si="8"/>
        <v>0</v>
      </c>
      <c r="AA12">
        <f t="shared" si="8"/>
        <v>0</v>
      </c>
      <c r="AB12">
        <f t="shared" si="8"/>
        <v>0</v>
      </c>
      <c r="AC12">
        <f t="shared" si="8"/>
        <v>0</v>
      </c>
      <c r="AD12">
        <f t="shared" si="8"/>
        <v>0</v>
      </c>
      <c r="AE12">
        <f t="shared" si="8"/>
        <v>0</v>
      </c>
      <c r="AF12">
        <f t="shared" si="8"/>
        <v>0</v>
      </c>
      <c r="AG12">
        <f t="shared" si="8"/>
        <v>0</v>
      </c>
      <c r="AH12">
        <f t="shared" si="8"/>
        <v>0</v>
      </c>
      <c r="AI12">
        <f t="shared" si="8"/>
        <v>0</v>
      </c>
      <c r="AJ12">
        <f t="shared" si="8"/>
        <v>0</v>
      </c>
      <c r="AK12">
        <f t="shared" si="8"/>
        <v>0</v>
      </c>
      <c r="AL12">
        <f t="shared" si="8"/>
        <v>0</v>
      </c>
      <c r="AM12">
        <f t="shared" si="8"/>
        <v>0</v>
      </c>
      <c r="AN12">
        <f t="shared" si="8"/>
        <v>0</v>
      </c>
    </row>
    <row r="13" spans="1:40">
      <c r="A13" t="s">
        <v>74</v>
      </c>
      <c r="B13" t="s">
        <v>75</v>
      </c>
      <c r="C13">
        <v>0</v>
      </c>
      <c r="D13">
        <v>80.768245256480995</v>
      </c>
      <c r="E13">
        <v>7.7521909993078983</v>
      </c>
      <c r="F13">
        <v>4.262141227717402</v>
      </c>
      <c r="G13">
        <v>1.2675197813247718</v>
      </c>
      <c r="H13">
        <v>1.5897705731870007</v>
      </c>
      <c r="I13">
        <v>0.86670847320995048</v>
      </c>
      <c r="J13">
        <v>0.62669689601334944</v>
      </c>
      <c r="K13">
        <v>0</v>
      </c>
      <c r="L13">
        <v>0</v>
      </c>
      <c r="M13">
        <v>2.8667267927586457</v>
      </c>
      <c r="N13">
        <v>0</v>
      </c>
      <c r="O13">
        <v>0</v>
      </c>
      <c r="P13">
        <v>0</v>
      </c>
      <c r="Q13">
        <v>0</v>
      </c>
      <c r="R13">
        <v>0</v>
      </c>
      <c r="S13">
        <v>0</v>
      </c>
      <c r="T13">
        <v>0</v>
      </c>
      <c r="U13">
        <v>0</v>
      </c>
      <c r="W13">
        <f>D13*$C$13</f>
        <v>0</v>
      </c>
      <c r="X13">
        <f t="shared" ref="X13:AN13" si="9">E13*$C$13</f>
        <v>0</v>
      </c>
      <c r="Y13">
        <f t="shared" si="9"/>
        <v>0</v>
      </c>
      <c r="Z13">
        <f t="shared" si="9"/>
        <v>0</v>
      </c>
      <c r="AA13">
        <f t="shared" si="9"/>
        <v>0</v>
      </c>
      <c r="AB13">
        <f t="shared" si="9"/>
        <v>0</v>
      </c>
      <c r="AC13">
        <f t="shared" si="9"/>
        <v>0</v>
      </c>
      <c r="AD13">
        <f t="shared" si="9"/>
        <v>0</v>
      </c>
      <c r="AE13">
        <f t="shared" si="9"/>
        <v>0</v>
      </c>
      <c r="AF13">
        <f t="shared" si="9"/>
        <v>0</v>
      </c>
      <c r="AG13">
        <f t="shared" si="9"/>
        <v>0</v>
      </c>
      <c r="AH13">
        <f t="shared" si="9"/>
        <v>0</v>
      </c>
      <c r="AI13">
        <f t="shared" si="9"/>
        <v>0</v>
      </c>
      <c r="AJ13">
        <f t="shared" si="9"/>
        <v>0</v>
      </c>
      <c r="AK13">
        <f t="shared" si="9"/>
        <v>0</v>
      </c>
      <c r="AL13">
        <f t="shared" si="9"/>
        <v>0</v>
      </c>
      <c r="AM13">
        <f t="shared" si="9"/>
        <v>0</v>
      </c>
      <c r="AN13">
        <f t="shared" si="9"/>
        <v>0</v>
      </c>
    </row>
    <row r="14" spans="1:40">
      <c r="A14" t="s">
        <v>78</v>
      </c>
      <c r="B14" t="s">
        <v>79</v>
      </c>
      <c r="C14">
        <v>596571</v>
      </c>
      <c r="D14">
        <v>76.05573111439378</v>
      </c>
      <c r="E14">
        <v>8.1051319677099372</v>
      </c>
      <c r="F14">
        <v>6.7051865511670599</v>
      </c>
      <c r="G14">
        <v>1.6945727633773418</v>
      </c>
      <c r="H14">
        <v>2.4060851936018355</v>
      </c>
      <c r="I14">
        <v>1.1756959750534786</v>
      </c>
      <c r="J14">
        <v>0.90061060886615341</v>
      </c>
      <c r="K14">
        <v>0.577544219459034</v>
      </c>
      <c r="L14">
        <v>0.2854620520822449</v>
      </c>
      <c r="M14">
        <v>0.79289522080087849</v>
      </c>
      <c r="N14">
        <v>0.71747501090505339</v>
      </c>
      <c r="O14">
        <v>0.3059932538881453</v>
      </c>
      <c r="P14">
        <v>7.4816247752942211E-2</v>
      </c>
      <c r="Q14">
        <v>0.15688946593195791</v>
      </c>
      <c r="R14">
        <v>3.863393349392704E-2</v>
      </c>
      <c r="S14">
        <v>0</v>
      </c>
      <c r="T14">
        <v>0</v>
      </c>
      <c r="U14">
        <v>7.2764215162460961E-3</v>
      </c>
      <c r="W14">
        <f>D14*$C$14</f>
        <v>45372643.566645011</v>
      </c>
      <c r="X14">
        <f t="shared" ref="X14:AN14" si="10">E14*$C$14</f>
        <v>4835286.6831086846</v>
      </c>
      <c r="Y14">
        <f t="shared" si="10"/>
        <v>4000119.8460162841</v>
      </c>
      <c r="Z14">
        <f t="shared" si="10"/>
        <v>1010932.9680207842</v>
      </c>
      <c r="AA14">
        <f t="shared" si="10"/>
        <v>1435400.6500322407</v>
      </c>
      <c r="AB14">
        <f t="shared" si="10"/>
        <v>701386.12353362876</v>
      </c>
      <c r="AC14">
        <f t="shared" si="10"/>
        <v>537278.17154189001</v>
      </c>
      <c r="AD14">
        <f t="shared" si="10"/>
        <v>344546.13254689536</v>
      </c>
      <c r="AE14">
        <f t="shared" si="10"/>
        <v>170298.38187275693</v>
      </c>
      <c r="AF14">
        <f t="shared" si="10"/>
        <v>473018.2947684009</v>
      </c>
      <c r="AG14">
        <f t="shared" si="10"/>
        <v>428024.78473063861</v>
      </c>
      <c r="AH14">
        <f t="shared" si="10"/>
        <v>182546.70146530474</v>
      </c>
      <c r="AI14">
        <f t="shared" si="10"/>
        <v>44633.203738220487</v>
      </c>
      <c r="AJ14">
        <f t="shared" si="10"/>
        <v>93595.705580494061</v>
      </c>
      <c r="AK14">
        <f t="shared" si="10"/>
        <v>23047.884338405547</v>
      </c>
      <c r="AL14">
        <f t="shared" si="10"/>
        <v>0</v>
      </c>
      <c r="AM14">
        <f t="shared" si="10"/>
        <v>0</v>
      </c>
      <c r="AN14">
        <f t="shared" si="10"/>
        <v>4340.9020603684494</v>
      </c>
    </row>
    <row r="15" spans="1:40">
      <c r="A15" t="s">
        <v>82</v>
      </c>
      <c r="B15" t="s">
        <v>83</v>
      </c>
      <c r="C15">
        <v>1450111</v>
      </c>
      <c r="D15">
        <v>47.469820310460371</v>
      </c>
      <c r="E15">
        <v>9.5722426630284136</v>
      </c>
      <c r="F15">
        <v>15.05202498814017</v>
      </c>
      <c r="G15">
        <v>3.6896415758258514</v>
      </c>
      <c r="H15">
        <v>10.741943538869597</v>
      </c>
      <c r="I15">
        <v>3.7532748358427308</v>
      </c>
      <c r="J15">
        <v>3.8282646895208856</v>
      </c>
      <c r="K15">
        <v>0.48974664403803914</v>
      </c>
      <c r="L15">
        <v>0.10081942723959021</v>
      </c>
      <c r="M15">
        <v>5.0119252141257427</v>
      </c>
      <c r="N15">
        <v>0.12703150464473492</v>
      </c>
      <c r="O15">
        <v>5.0567423190277891E-2</v>
      </c>
      <c r="P15">
        <v>9.4574300876915911E-3</v>
      </c>
      <c r="Q15">
        <v>1.6732564691001671E-2</v>
      </c>
      <c r="R15">
        <v>1.6938775867100533E-2</v>
      </c>
      <c r="S15">
        <v>4.4956748438912999E-4</v>
      </c>
      <c r="T15">
        <v>5.7048563536275685E-3</v>
      </c>
      <c r="U15">
        <v>6.3413990589786973E-2</v>
      </c>
      <c r="W15">
        <f>D15*$C$15</f>
        <v>68836508.600221992</v>
      </c>
      <c r="X15">
        <f t="shared" ref="X15:AN15" si="11">E15*$C$15</f>
        <v>13880814.380326796</v>
      </c>
      <c r="Y15">
        <f t="shared" si="11"/>
        <v>21827107.007576931</v>
      </c>
      <c r="Z15">
        <f t="shared" si="11"/>
        <v>5350389.8351624012</v>
      </c>
      <c r="AA15">
        <f t="shared" si="11"/>
        <v>15577010.48709373</v>
      </c>
      <c r="AB15">
        <f t="shared" si="11"/>
        <v>5442665.125478738</v>
      </c>
      <c r="AC15">
        <f t="shared" si="11"/>
        <v>5551408.7371858209</v>
      </c>
      <c r="AD15">
        <f t="shared" si="11"/>
        <v>710186.99573264492</v>
      </c>
      <c r="AE15">
        <f t="shared" si="11"/>
        <v>146199.3604538294</v>
      </c>
      <c r="AF15">
        <f t="shared" si="11"/>
        <v>7267847.8841810944</v>
      </c>
      <c r="AG15">
        <f t="shared" si="11"/>
        <v>184209.7822318812</v>
      </c>
      <c r="AH15">
        <f t="shared" si="11"/>
        <v>73328.376609877057</v>
      </c>
      <c r="AI15">
        <f t="shared" si="11"/>
        <v>13714.323401892541</v>
      </c>
      <c r="AJ15">
        <f t="shared" si="11"/>
        <v>24264.076116633125</v>
      </c>
      <c r="AK15">
        <f t="shared" si="11"/>
        <v>24563.105211417023</v>
      </c>
      <c r="AL15">
        <f t="shared" si="11"/>
        <v>651.92275435500562</v>
      </c>
      <c r="AM15">
        <f t="shared" si="11"/>
        <v>8272.6749518152264</v>
      </c>
      <c r="AN15">
        <f t="shared" si="11"/>
        <v>91957.325308146581</v>
      </c>
    </row>
    <row r="16" spans="1:40">
      <c r="A16" t="s">
        <v>86</v>
      </c>
      <c r="B16" t="s">
        <v>87</v>
      </c>
      <c r="C16">
        <v>0</v>
      </c>
      <c r="D16">
        <v>59.750793921016054</v>
      </c>
      <c r="E16">
        <v>14.120091894365672</v>
      </c>
      <c r="F16">
        <v>14.140031816680718</v>
      </c>
      <c r="G16">
        <v>2.5645445511163691</v>
      </c>
      <c r="H16">
        <v>4.712022621652693</v>
      </c>
      <c r="I16">
        <v>1.4869785690127777</v>
      </c>
      <c r="J16">
        <v>1.3645779812476035</v>
      </c>
      <c r="K16">
        <v>0.40746703818860641</v>
      </c>
      <c r="L16">
        <v>8.3986335703164924E-2</v>
      </c>
      <c r="M16">
        <v>0.61058628536604242</v>
      </c>
      <c r="N16">
        <v>0.3771269831193238</v>
      </c>
      <c r="O16">
        <v>8.8185652488323163E-2</v>
      </c>
      <c r="P16">
        <v>4.5054579183102982E-2</v>
      </c>
      <c r="Q16">
        <v>2.3756537212469762E-2</v>
      </c>
      <c r="R16">
        <v>2.627110295588873E-2</v>
      </c>
      <c r="S16">
        <v>3.0270452275087054E-3</v>
      </c>
      <c r="T16">
        <v>1.311719598587106E-2</v>
      </c>
      <c r="U16">
        <v>0.18237988947782724</v>
      </c>
      <c r="W16">
        <f>D16*$C$16</f>
        <v>0</v>
      </c>
      <c r="X16">
        <f t="shared" ref="X16:AN16" si="12">E16*$C$16</f>
        <v>0</v>
      </c>
      <c r="Y16">
        <f t="shared" si="12"/>
        <v>0</v>
      </c>
      <c r="Z16">
        <f t="shared" si="12"/>
        <v>0</v>
      </c>
      <c r="AA16">
        <f t="shared" si="12"/>
        <v>0</v>
      </c>
      <c r="AB16">
        <f t="shared" si="12"/>
        <v>0</v>
      </c>
      <c r="AC16">
        <f t="shared" si="12"/>
        <v>0</v>
      </c>
      <c r="AD16">
        <f t="shared" si="12"/>
        <v>0</v>
      </c>
      <c r="AE16">
        <f t="shared" si="12"/>
        <v>0</v>
      </c>
      <c r="AF16">
        <f t="shared" si="12"/>
        <v>0</v>
      </c>
      <c r="AG16">
        <f t="shared" si="12"/>
        <v>0</v>
      </c>
      <c r="AH16">
        <f t="shared" si="12"/>
        <v>0</v>
      </c>
      <c r="AI16">
        <f t="shared" si="12"/>
        <v>0</v>
      </c>
      <c r="AJ16">
        <f t="shared" si="12"/>
        <v>0</v>
      </c>
      <c r="AK16">
        <f t="shared" si="12"/>
        <v>0</v>
      </c>
      <c r="AL16">
        <f t="shared" si="12"/>
        <v>0</v>
      </c>
      <c r="AM16">
        <f t="shared" si="12"/>
        <v>0</v>
      </c>
      <c r="AN16">
        <f t="shared" si="12"/>
        <v>0</v>
      </c>
    </row>
    <row r="17" spans="1:41">
      <c r="A17" t="s">
        <v>90</v>
      </c>
      <c r="B17" t="s">
        <v>91</v>
      </c>
      <c r="C17">
        <v>3664200</v>
      </c>
      <c r="D17">
        <v>89.649854971986798</v>
      </c>
      <c r="E17">
        <v>4.6833881953053584</v>
      </c>
      <c r="F17">
        <v>1.7868938873235751</v>
      </c>
      <c r="G17">
        <v>0.98224846099346885</v>
      </c>
      <c r="H17">
        <v>0.64257608767308916</v>
      </c>
      <c r="I17">
        <v>0.65072462083087501</v>
      </c>
      <c r="J17">
        <v>0.28211107476234992</v>
      </c>
      <c r="K17">
        <v>0.15939251700393625</v>
      </c>
      <c r="L17">
        <v>3.8028636451875042E-2</v>
      </c>
      <c r="M17">
        <v>0.40704799130646907</v>
      </c>
      <c r="N17">
        <v>0.24932890430366442</v>
      </c>
      <c r="O17">
        <v>8.1634806250025088E-2</v>
      </c>
      <c r="P17">
        <v>1.4452410597883998E-2</v>
      </c>
      <c r="Q17">
        <v>0.16471432064955105</v>
      </c>
      <c r="R17">
        <v>9.6035833649070354E-2</v>
      </c>
      <c r="S17">
        <v>1.9188855201640093E-3</v>
      </c>
      <c r="T17">
        <v>1.2792570134426732E-2</v>
      </c>
      <c r="U17">
        <v>9.6855825257404257E-2</v>
      </c>
      <c r="W17">
        <f>D17*$C$17</f>
        <v>328494998.58835405</v>
      </c>
      <c r="X17">
        <f t="shared" ref="X17:AN17" si="13">E17*$C$17</f>
        <v>17160871.025237896</v>
      </c>
      <c r="Y17">
        <f t="shared" si="13"/>
        <v>6547536.5819310443</v>
      </c>
      <c r="Z17">
        <f t="shared" si="13"/>
        <v>3599154.8107722686</v>
      </c>
      <c r="AA17">
        <f t="shared" si="13"/>
        <v>2354527.3004517332</v>
      </c>
      <c r="AB17">
        <f t="shared" si="13"/>
        <v>2384385.1556484923</v>
      </c>
      <c r="AC17">
        <f t="shared" si="13"/>
        <v>1033711.4001442026</v>
      </c>
      <c r="AD17">
        <f t="shared" si="13"/>
        <v>584046.06080582319</v>
      </c>
      <c r="AE17">
        <f t="shared" si="13"/>
        <v>139344.52968696054</v>
      </c>
      <c r="AF17">
        <f t="shared" si="13"/>
        <v>1491505.2497451641</v>
      </c>
      <c r="AG17">
        <f t="shared" si="13"/>
        <v>913590.97114948719</v>
      </c>
      <c r="AH17">
        <f t="shared" si="13"/>
        <v>299126.25706134195</v>
      </c>
      <c r="AI17">
        <f t="shared" si="13"/>
        <v>52956.522912766544</v>
      </c>
      <c r="AJ17">
        <f t="shared" si="13"/>
        <v>603546.2137240849</v>
      </c>
      <c r="AK17">
        <f t="shared" si="13"/>
        <v>351894.50165692362</v>
      </c>
      <c r="AL17">
        <f t="shared" si="13"/>
        <v>7031.1803229849629</v>
      </c>
      <c r="AM17">
        <f t="shared" si="13"/>
        <v>46874.535486566427</v>
      </c>
      <c r="AN17">
        <f t="shared" si="13"/>
        <v>354899.11490818067</v>
      </c>
    </row>
    <row r="18" spans="1:41">
      <c r="A18" t="s">
        <v>94</v>
      </c>
      <c r="B18" t="s">
        <v>95</v>
      </c>
      <c r="C18">
        <v>10740094</v>
      </c>
      <c r="D18">
        <v>79.609591994748925</v>
      </c>
      <c r="E18">
        <v>8.669418752117851</v>
      </c>
      <c r="F18">
        <v>4.2660011255431183</v>
      </c>
      <c r="G18">
        <v>1.1687211925384737</v>
      </c>
      <c r="H18">
        <v>1.3691258708954746</v>
      </c>
      <c r="I18">
        <v>0.70166085710207649</v>
      </c>
      <c r="J18">
        <v>0.53181471609192821</v>
      </c>
      <c r="K18">
        <v>0.4844221856535269</v>
      </c>
      <c r="L18">
        <v>0.19311432702092499</v>
      </c>
      <c r="M18">
        <v>0.72685396813331682</v>
      </c>
      <c r="N18">
        <v>0.81197059854947995</v>
      </c>
      <c r="O18">
        <v>0.19637499135019099</v>
      </c>
      <c r="P18">
        <v>2.4706130058569496E-2</v>
      </c>
      <c r="Q18">
        <v>6.0909527748035014E-2</v>
      </c>
      <c r="R18">
        <v>9.0747545488747181E-2</v>
      </c>
      <c r="S18">
        <v>5.6388828167546808E-3</v>
      </c>
      <c r="T18">
        <v>4.3749952888613865E-2</v>
      </c>
      <c r="U18">
        <v>1.0451773812539902</v>
      </c>
      <c r="W18">
        <f>D18*$C$18</f>
        <v>855014501.32525098</v>
      </c>
      <c r="X18">
        <f t="shared" ref="X18:AN18" si="14">E18*$C$18</f>
        <v>93110372.32310842</v>
      </c>
      <c r="Y18">
        <f t="shared" si="14"/>
        <v>45817253.092438892</v>
      </c>
      <c r="Z18">
        <f t="shared" si="14"/>
        <v>12552175.467655307</v>
      </c>
      <c r="AA18">
        <f t="shared" si="14"/>
        <v>14704540.55124926</v>
      </c>
      <c r="AB18">
        <f t="shared" si="14"/>
        <v>7535903.5613968689</v>
      </c>
      <c r="AC18">
        <f t="shared" si="14"/>
        <v>5711740.0414106213</v>
      </c>
      <c r="AD18">
        <f t="shared" si="14"/>
        <v>5202739.80960433</v>
      </c>
      <c r="AE18">
        <f t="shared" si="14"/>
        <v>2074066.0249514743</v>
      </c>
      <c r="AF18">
        <f t="shared" si="14"/>
        <v>7806479.942024827</v>
      </c>
      <c r="AG18">
        <f t="shared" si="14"/>
        <v>8720640.5536576789</v>
      </c>
      <c r="AH18">
        <f t="shared" si="14"/>
        <v>2109085.8663502382</v>
      </c>
      <c r="AI18">
        <f t="shared" si="14"/>
        <v>265346.15920526191</v>
      </c>
      <c r="AJ18">
        <f t="shared" si="14"/>
        <v>654174.05350950442</v>
      </c>
      <c r="AK18">
        <f t="shared" si="14"/>
        <v>974637.16881842061</v>
      </c>
      <c r="AL18">
        <f t="shared" si="14"/>
        <v>60562.131506930047</v>
      </c>
      <c r="AM18">
        <f t="shared" si="14"/>
        <v>469878.60651928443</v>
      </c>
      <c r="AN18">
        <f t="shared" si="14"/>
        <v>11225303.321341692</v>
      </c>
      <c r="AO18" s="38" t="s">
        <v>26</v>
      </c>
    </row>
    <row r="19" spans="1:41">
      <c r="V19" s="16" t="s">
        <v>363</v>
      </c>
      <c r="W19" s="16">
        <f>SUM(W4:W18)/SUM($C$4:$C$18)</f>
        <v>75.491799560949019</v>
      </c>
      <c r="X19" s="16">
        <f t="shared" ref="X19:AN19" si="15">SUM(X4:X18)/SUM($C$4:$C$18)</f>
        <v>9.0187401040551922</v>
      </c>
      <c r="Y19" s="16">
        <f t="shared" si="15"/>
        <v>6.2648085780654279</v>
      </c>
      <c r="Z19" s="16">
        <f t="shared" si="15"/>
        <v>1.6389349129957327</v>
      </c>
      <c r="AA19" s="16">
        <f t="shared" si="15"/>
        <v>2.5361875878611944</v>
      </c>
      <c r="AB19" s="16">
        <f t="shared" si="15"/>
        <v>1.169512869881512</v>
      </c>
      <c r="AC19" s="16">
        <f t="shared" si="15"/>
        <v>1.0171117296346219</v>
      </c>
      <c r="AD19" s="16">
        <f t="shared" si="15"/>
        <v>0.45146884813475779</v>
      </c>
      <c r="AE19" s="16">
        <f t="shared" si="15"/>
        <v>0.16527405944882193</v>
      </c>
      <c r="AF19" s="16">
        <f t="shared" si="15"/>
        <v>0.79254098379697313</v>
      </c>
      <c r="AG19" s="16">
        <f t="shared" si="15"/>
        <v>0.53173130182537154</v>
      </c>
      <c r="AH19" s="16">
        <f t="shared" si="15"/>
        <v>0.22447809184374359</v>
      </c>
      <c r="AI19" s="16">
        <f t="shared" si="15"/>
        <v>2.5948910212007403E-2</v>
      </c>
      <c r="AJ19" s="16">
        <f t="shared" si="15"/>
        <v>7.9406962062667577E-2</v>
      </c>
      <c r="AK19" s="16">
        <f t="shared" si="15"/>
        <v>7.2471589979885037E-2</v>
      </c>
      <c r="AL19" s="16">
        <f t="shared" si="15"/>
        <v>4.4527525975767094E-3</v>
      </c>
      <c r="AM19" s="16">
        <f t="shared" si="15"/>
        <v>3.2096168041224525E-2</v>
      </c>
      <c r="AN19" s="16">
        <f t="shared" si="15"/>
        <v>0.48303498861425137</v>
      </c>
      <c r="AO19" s="38">
        <f>100/(100-W19-X19)</f>
        <v>6.4560028456296239</v>
      </c>
    </row>
    <row r="20" spans="1:41">
      <c r="AO20" s="38"/>
    </row>
    <row r="21" spans="1:41">
      <c r="D21" t="s">
        <v>349</v>
      </c>
      <c r="E21" t="s">
        <v>354</v>
      </c>
      <c r="AO21" s="38"/>
    </row>
    <row r="22" spans="1:41">
      <c r="D22">
        <v>529</v>
      </c>
      <c r="E22">
        <v>438</v>
      </c>
      <c r="F22">
        <v>671</v>
      </c>
      <c r="G22">
        <v>491</v>
      </c>
      <c r="H22">
        <v>592</v>
      </c>
      <c r="I22">
        <v>508</v>
      </c>
      <c r="J22">
        <v>605</v>
      </c>
      <c r="K22">
        <v>2127</v>
      </c>
      <c r="L22">
        <v>600</v>
      </c>
      <c r="M22">
        <v>604</v>
      </c>
      <c r="N22">
        <v>603</v>
      </c>
      <c r="O22">
        <v>1924</v>
      </c>
      <c r="P22">
        <v>302</v>
      </c>
      <c r="Q22">
        <v>717</v>
      </c>
      <c r="R22">
        <v>449</v>
      </c>
      <c r="S22">
        <v>507</v>
      </c>
      <c r="T22">
        <v>601</v>
      </c>
      <c r="U22">
        <v>118</v>
      </c>
      <c r="W22">
        <v>529</v>
      </c>
      <c r="X22">
        <v>438</v>
      </c>
      <c r="Y22">
        <v>671</v>
      </c>
      <c r="Z22">
        <v>491</v>
      </c>
      <c r="AA22">
        <v>592</v>
      </c>
      <c r="AB22">
        <v>508</v>
      </c>
      <c r="AC22">
        <v>605</v>
      </c>
      <c r="AD22">
        <v>2127</v>
      </c>
      <c r="AE22">
        <v>600</v>
      </c>
      <c r="AF22">
        <v>604</v>
      </c>
      <c r="AG22">
        <v>603</v>
      </c>
      <c r="AH22">
        <v>1924</v>
      </c>
      <c r="AI22">
        <v>302</v>
      </c>
      <c r="AJ22">
        <v>717</v>
      </c>
      <c r="AK22">
        <v>449</v>
      </c>
      <c r="AL22">
        <v>507</v>
      </c>
      <c r="AM22">
        <v>601</v>
      </c>
      <c r="AN22">
        <v>118</v>
      </c>
      <c r="AO22" s="38"/>
    </row>
    <row r="23" spans="1:41">
      <c r="A23" t="s">
        <v>261</v>
      </c>
      <c r="B23" t="s">
        <v>361</v>
      </c>
      <c r="C23" t="s">
        <v>259</v>
      </c>
      <c r="D23" t="s">
        <v>301</v>
      </c>
      <c r="E23" t="s">
        <v>302</v>
      </c>
      <c r="F23" t="s">
        <v>303</v>
      </c>
      <c r="G23" t="s">
        <v>304</v>
      </c>
      <c r="H23" t="s">
        <v>305</v>
      </c>
      <c r="I23" t="s">
        <v>306</v>
      </c>
      <c r="J23" t="s">
        <v>307</v>
      </c>
      <c r="K23" t="s">
        <v>308</v>
      </c>
      <c r="L23" t="s">
        <v>309</v>
      </c>
      <c r="M23" t="s">
        <v>310</v>
      </c>
      <c r="N23" t="s">
        <v>311</v>
      </c>
      <c r="O23" t="s">
        <v>312</v>
      </c>
      <c r="P23" t="s">
        <v>313</v>
      </c>
      <c r="Q23" t="s">
        <v>314</v>
      </c>
      <c r="R23" t="s">
        <v>315</v>
      </c>
      <c r="S23" t="s">
        <v>316</v>
      </c>
      <c r="T23" t="s">
        <v>317</v>
      </c>
      <c r="U23" t="s">
        <v>318</v>
      </c>
      <c r="W23" t="s">
        <v>301</v>
      </c>
      <c r="X23" t="s">
        <v>302</v>
      </c>
      <c r="Y23" t="s">
        <v>303</v>
      </c>
      <c r="Z23" t="s">
        <v>304</v>
      </c>
      <c r="AA23" t="s">
        <v>305</v>
      </c>
      <c r="AB23" t="s">
        <v>306</v>
      </c>
      <c r="AC23" t="s">
        <v>307</v>
      </c>
      <c r="AD23" t="s">
        <v>308</v>
      </c>
      <c r="AE23" t="s">
        <v>309</v>
      </c>
      <c r="AF23" t="s">
        <v>310</v>
      </c>
      <c r="AG23" t="s">
        <v>311</v>
      </c>
      <c r="AH23" t="s">
        <v>312</v>
      </c>
      <c r="AI23" t="s">
        <v>313</v>
      </c>
      <c r="AJ23" t="s">
        <v>314</v>
      </c>
      <c r="AK23" t="s">
        <v>315</v>
      </c>
      <c r="AL23" t="s">
        <v>316</v>
      </c>
      <c r="AM23" t="s">
        <v>317</v>
      </c>
      <c r="AN23" t="s">
        <v>318</v>
      </c>
      <c r="AO23" s="38"/>
    </row>
    <row r="24" spans="1:41">
      <c r="A24" t="s">
        <v>108</v>
      </c>
      <c r="B24" t="s">
        <v>109</v>
      </c>
      <c r="C24">
        <v>0</v>
      </c>
      <c r="D24">
        <v>0.23229732641091763</v>
      </c>
      <c r="E24">
        <v>0.55047555725533559</v>
      </c>
      <c r="F24">
        <v>2.1983037571331336</v>
      </c>
      <c r="G24">
        <v>1.6952601896841342</v>
      </c>
      <c r="H24">
        <v>3.5889018909270507</v>
      </c>
      <c r="I24">
        <v>3.21626239222836</v>
      </c>
      <c r="J24">
        <v>3.1267144833960163</v>
      </c>
      <c r="K24">
        <v>5.8024219257406449</v>
      </c>
      <c r="L24">
        <v>18.395843149392856</v>
      </c>
      <c r="M24">
        <v>22.022451820050811</v>
      </c>
      <c r="N24">
        <v>9.8694463319983665</v>
      </c>
      <c r="O24">
        <v>17.085449725699167</v>
      </c>
      <c r="P24">
        <v>0.4524286572766863</v>
      </c>
      <c r="Q24">
        <v>3.1257901260771193</v>
      </c>
      <c r="R24">
        <v>0.28549593085153485</v>
      </c>
      <c r="S24">
        <v>3.7443889392451304</v>
      </c>
      <c r="T24">
        <v>4.6080677966327395</v>
      </c>
      <c r="U24">
        <v>0</v>
      </c>
      <c r="W24">
        <f>D24*$C24</f>
        <v>0</v>
      </c>
      <c r="X24">
        <f t="shared" ref="X24:AN24" si="16">E24*$C24</f>
        <v>0</v>
      </c>
      <c r="Y24">
        <f t="shared" si="16"/>
        <v>0</v>
      </c>
      <c r="Z24">
        <f t="shared" si="16"/>
        <v>0</v>
      </c>
      <c r="AA24">
        <f t="shared" si="16"/>
        <v>0</v>
      </c>
      <c r="AB24">
        <f t="shared" si="16"/>
        <v>0</v>
      </c>
      <c r="AC24">
        <f t="shared" si="16"/>
        <v>0</v>
      </c>
      <c r="AD24">
        <f t="shared" si="16"/>
        <v>0</v>
      </c>
      <c r="AE24">
        <f t="shared" si="16"/>
        <v>0</v>
      </c>
      <c r="AF24">
        <f t="shared" si="16"/>
        <v>0</v>
      </c>
      <c r="AG24">
        <f t="shared" si="16"/>
        <v>0</v>
      </c>
      <c r="AH24">
        <f t="shared" si="16"/>
        <v>0</v>
      </c>
      <c r="AI24">
        <f t="shared" si="16"/>
        <v>0</v>
      </c>
      <c r="AJ24">
        <f t="shared" si="16"/>
        <v>0</v>
      </c>
      <c r="AK24">
        <f t="shared" si="16"/>
        <v>0</v>
      </c>
      <c r="AL24">
        <f t="shared" si="16"/>
        <v>0</v>
      </c>
      <c r="AM24">
        <f t="shared" si="16"/>
        <v>0</v>
      </c>
      <c r="AN24">
        <f t="shared" si="16"/>
        <v>0</v>
      </c>
      <c r="AO24" s="38"/>
    </row>
    <row r="25" spans="1:41">
      <c r="A25" t="s">
        <v>113</v>
      </c>
      <c r="B25" t="s">
        <v>114</v>
      </c>
      <c r="C25">
        <v>10641</v>
      </c>
      <c r="D25">
        <v>0.61167912102800259</v>
      </c>
      <c r="E25">
        <v>0.52860313053097896</v>
      </c>
      <c r="F25">
        <v>1.9968413872320245</v>
      </c>
      <c r="G25">
        <v>1.3573630902291201</v>
      </c>
      <c r="H25">
        <v>3.0706968981607146</v>
      </c>
      <c r="I25">
        <v>3.0388330236774155</v>
      </c>
      <c r="J25">
        <v>3.3564784829455268</v>
      </c>
      <c r="K25">
        <v>4.8078003525462636</v>
      </c>
      <c r="L25">
        <v>19.024359907339754</v>
      </c>
      <c r="M25">
        <v>19.30364348806604</v>
      </c>
      <c r="N25">
        <v>7.8007942709517719</v>
      </c>
      <c r="O25">
        <v>24.928998220233897</v>
      </c>
      <c r="P25">
        <v>1.0776029366978994</v>
      </c>
      <c r="Q25">
        <v>2.4462665604033327</v>
      </c>
      <c r="R25">
        <v>0.23206145435794648</v>
      </c>
      <c r="S25">
        <v>1.6572690655562827</v>
      </c>
      <c r="T25">
        <v>4.7607086100430376</v>
      </c>
      <c r="U25">
        <v>0</v>
      </c>
      <c r="W25">
        <f>D25*$C$25</f>
        <v>6508.8775268589752</v>
      </c>
      <c r="X25">
        <f t="shared" ref="X25:AN25" si="17">E25*$C$25</f>
        <v>5624.8659119801468</v>
      </c>
      <c r="Y25">
        <f t="shared" si="17"/>
        <v>21248.389201535974</v>
      </c>
      <c r="Z25">
        <f t="shared" si="17"/>
        <v>14443.700643128066</v>
      </c>
      <c r="AA25">
        <f t="shared" si="17"/>
        <v>32675.285693328162</v>
      </c>
      <c r="AB25">
        <f t="shared" si="17"/>
        <v>32336.222204951377</v>
      </c>
      <c r="AC25">
        <f t="shared" si="17"/>
        <v>35716.287537023352</v>
      </c>
      <c r="AD25">
        <f t="shared" si="17"/>
        <v>51159.803551444791</v>
      </c>
      <c r="AE25">
        <f t="shared" si="17"/>
        <v>202438.21377400233</v>
      </c>
      <c r="AF25">
        <f t="shared" si="17"/>
        <v>205410.07035651073</v>
      </c>
      <c r="AG25">
        <f t="shared" si="17"/>
        <v>83008.251837197808</v>
      </c>
      <c r="AH25">
        <f t="shared" si="17"/>
        <v>265269.47006150888</v>
      </c>
      <c r="AI25">
        <f t="shared" si="17"/>
        <v>11466.772849402349</v>
      </c>
      <c r="AJ25">
        <f t="shared" si="17"/>
        <v>26030.722469251865</v>
      </c>
      <c r="AK25">
        <f t="shared" si="17"/>
        <v>2469.3659358229083</v>
      </c>
      <c r="AL25">
        <f t="shared" si="17"/>
        <v>17635.000126584404</v>
      </c>
      <c r="AM25">
        <f t="shared" si="17"/>
        <v>50658.700319467964</v>
      </c>
      <c r="AN25">
        <f t="shared" si="17"/>
        <v>0</v>
      </c>
      <c r="AO25" s="38"/>
    </row>
    <row r="26" spans="1:41">
      <c r="A26" t="s">
        <v>117</v>
      </c>
      <c r="B26" t="s">
        <v>118</v>
      </c>
      <c r="C26">
        <v>655458</v>
      </c>
      <c r="D26">
        <v>1.8883011651116821</v>
      </c>
      <c r="E26">
        <v>2.2134176721938159</v>
      </c>
      <c r="F26">
        <v>4.8684853980991623</v>
      </c>
      <c r="G26">
        <v>2.533889921836479</v>
      </c>
      <c r="H26">
        <v>4.8180735628048668</v>
      </c>
      <c r="I26">
        <v>3.5951794023386441</v>
      </c>
      <c r="J26">
        <v>3.7726096932585129</v>
      </c>
      <c r="K26">
        <v>4.2820506872168425</v>
      </c>
      <c r="L26">
        <v>19.370671094090973</v>
      </c>
      <c r="M26">
        <v>8.3817101793718329</v>
      </c>
      <c r="N26">
        <v>6.3166907080996317</v>
      </c>
      <c r="O26">
        <v>25.727990982232424</v>
      </c>
      <c r="P26">
        <v>0.5421839741583937</v>
      </c>
      <c r="Q26">
        <v>2.8620024556874868</v>
      </c>
      <c r="R26">
        <v>0.34086364272364755</v>
      </c>
      <c r="S26">
        <v>4.2504910357905237</v>
      </c>
      <c r="T26">
        <v>3.491258144974871</v>
      </c>
      <c r="U26">
        <v>0.74413028001021775</v>
      </c>
      <c r="W26">
        <f>D26*$C$26</f>
        <v>1237702.1050817729</v>
      </c>
      <c r="X26">
        <f t="shared" ref="X26:AN26" si="18">E26*$C$26</f>
        <v>1450802.3205808143</v>
      </c>
      <c r="Y26">
        <f t="shared" si="18"/>
        <v>3191087.7020672807</v>
      </c>
      <c r="Z26">
        <f t="shared" si="18"/>
        <v>1660858.4203870948</v>
      </c>
      <c r="AA26">
        <f t="shared" si="18"/>
        <v>3158044.8613289525</v>
      </c>
      <c r="AB26">
        <f t="shared" si="18"/>
        <v>2356489.1006980832</v>
      </c>
      <c r="AC26">
        <f t="shared" si="18"/>
        <v>2472787.2043238385</v>
      </c>
      <c r="AD26">
        <f t="shared" si="18"/>
        <v>2806704.3793417769</v>
      </c>
      <c r="AE26">
        <f t="shared" si="18"/>
        <v>12696661.33399068</v>
      </c>
      <c r="AF26">
        <f t="shared" si="18"/>
        <v>5493858.990750703</v>
      </c>
      <c r="AG26">
        <f t="shared" si="18"/>
        <v>4140325.4581495686</v>
      </c>
      <c r="AH26">
        <f t="shared" si="18"/>
        <v>16863617.513232101</v>
      </c>
      <c r="AI26">
        <f t="shared" si="18"/>
        <v>355378.82333391241</v>
      </c>
      <c r="AJ26">
        <f t="shared" si="18"/>
        <v>1875922.4056000088</v>
      </c>
      <c r="AK26">
        <f t="shared" si="18"/>
        <v>223421.80153235659</v>
      </c>
      <c r="AL26">
        <f t="shared" si="18"/>
        <v>2786018.353337185</v>
      </c>
      <c r="AM26">
        <f t="shared" si="18"/>
        <v>2288373.081188939</v>
      </c>
      <c r="AN26">
        <f t="shared" si="18"/>
        <v>487746.14507493732</v>
      </c>
      <c r="AO26" s="38"/>
    </row>
    <row r="27" spans="1:41">
      <c r="A27" t="s">
        <v>121</v>
      </c>
      <c r="B27" t="s">
        <v>122</v>
      </c>
      <c r="C27">
        <v>74545</v>
      </c>
      <c r="D27">
        <v>0.96567805889579417</v>
      </c>
      <c r="E27">
        <v>0.83836129117798741</v>
      </c>
      <c r="F27">
        <v>1.2415563780375991</v>
      </c>
      <c r="G27">
        <v>0.54889244192769526</v>
      </c>
      <c r="H27">
        <v>1.3615218439687513</v>
      </c>
      <c r="I27">
        <v>0.99577853679200623</v>
      </c>
      <c r="J27">
        <v>1.5460601913462875</v>
      </c>
      <c r="K27">
        <v>3.5981181821407802</v>
      </c>
      <c r="L27">
        <v>12.002340043001194</v>
      </c>
      <c r="M27">
        <v>8.4506815988638273</v>
      </c>
      <c r="N27">
        <v>6.1736992676471329</v>
      </c>
      <c r="O27">
        <v>51.944967124359643</v>
      </c>
      <c r="P27">
        <v>0.74848036131435269</v>
      </c>
      <c r="Q27">
        <v>2.8235951167781588</v>
      </c>
      <c r="R27">
        <v>0.29902708114583454</v>
      </c>
      <c r="S27">
        <v>3.3700213125761658</v>
      </c>
      <c r="T27">
        <v>2.3479075303922197</v>
      </c>
      <c r="U27">
        <v>0.74331363963459263</v>
      </c>
      <c r="W27">
        <f>D27*$C$27</f>
        <v>71986.470900386979</v>
      </c>
      <c r="X27">
        <f t="shared" ref="X27:AN27" si="19">E27*$C$27</f>
        <v>62495.642450863073</v>
      </c>
      <c r="Y27">
        <f t="shared" si="19"/>
        <v>92551.820200812828</v>
      </c>
      <c r="Z27">
        <f t="shared" si="19"/>
        <v>40917.187083500045</v>
      </c>
      <c r="AA27">
        <f t="shared" si="19"/>
        <v>101494.64585865056</v>
      </c>
      <c r="AB27">
        <f t="shared" si="19"/>
        <v>74230.311025160103</v>
      </c>
      <c r="AC27">
        <f t="shared" si="19"/>
        <v>115251.056963909</v>
      </c>
      <c r="AD27">
        <f t="shared" si="19"/>
        <v>268221.71988768445</v>
      </c>
      <c r="AE27">
        <f t="shared" si="19"/>
        <v>894714.43850552395</v>
      </c>
      <c r="AF27">
        <f t="shared" si="19"/>
        <v>629956.05978730402</v>
      </c>
      <c r="AG27">
        <f t="shared" si="19"/>
        <v>460218.41190675553</v>
      </c>
      <c r="AH27">
        <f t="shared" si="19"/>
        <v>3872237.5742853894</v>
      </c>
      <c r="AI27">
        <f t="shared" si="19"/>
        <v>55795.468534178421</v>
      </c>
      <c r="AJ27">
        <f t="shared" si="19"/>
        <v>210484.89798022783</v>
      </c>
      <c r="AK27">
        <f t="shared" si="19"/>
        <v>22290.973764016235</v>
      </c>
      <c r="AL27">
        <f t="shared" si="19"/>
        <v>251218.23874599027</v>
      </c>
      <c r="AM27">
        <f t="shared" si="19"/>
        <v>175024.76685308802</v>
      </c>
      <c r="AN27">
        <f t="shared" si="19"/>
        <v>55410.315266560705</v>
      </c>
      <c r="AO27" s="38"/>
    </row>
    <row r="28" spans="1:41">
      <c r="A28" t="s">
        <v>125</v>
      </c>
      <c r="B28" t="s">
        <v>126</v>
      </c>
      <c r="C28">
        <v>1042197</v>
      </c>
      <c r="D28">
        <v>1.0357526673489021</v>
      </c>
      <c r="E28">
        <v>0.66503433105769438</v>
      </c>
      <c r="F28">
        <v>1.2455526991529782</v>
      </c>
      <c r="G28">
        <v>0.78429985651612033</v>
      </c>
      <c r="H28">
        <v>1.5868599887023886</v>
      </c>
      <c r="I28">
        <v>1.771265090249684</v>
      </c>
      <c r="J28">
        <v>1.8548992354924736</v>
      </c>
      <c r="K28">
        <v>2.9741923349513542</v>
      </c>
      <c r="L28">
        <v>19.238066810268052</v>
      </c>
      <c r="M28">
        <v>14.243563166451057</v>
      </c>
      <c r="N28">
        <v>11.086842523157978</v>
      </c>
      <c r="O28">
        <v>28.768639572270899</v>
      </c>
      <c r="P28">
        <v>0.68551496121053024</v>
      </c>
      <c r="Q28">
        <v>3.6076072742028789</v>
      </c>
      <c r="R28">
        <v>0.41410765385845205</v>
      </c>
      <c r="S28">
        <v>5.7602147838143836</v>
      </c>
      <c r="T28">
        <v>2.7916883432661095</v>
      </c>
      <c r="U28">
        <v>1.485898708028061</v>
      </c>
      <c r="W28">
        <f>D28*$C$28</f>
        <v>1079458.3226530238</v>
      </c>
      <c r="X28">
        <f t="shared" ref="X28:AN28" si="20">E28*$C$28</f>
        <v>693096.78472533589</v>
      </c>
      <c r="Y28">
        <f t="shared" si="20"/>
        <v>1298111.2863991363</v>
      </c>
      <c r="Z28">
        <f t="shared" si="20"/>
        <v>817394.9575615311</v>
      </c>
      <c r="AA28">
        <f t="shared" si="20"/>
        <v>1653820.7196456634</v>
      </c>
      <c r="AB28">
        <f t="shared" si="20"/>
        <v>1846007.16326295</v>
      </c>
      <c r="AC28">
        <f t="shared" si="20"/>
        <v>1933170.4185325494</v>
      </c>
      <c r="AD28">
        <f t="shared" si="20"/>
        <v>3099694.3289092965</v>
      </c>
      <c r="AE28">
        <f t="shared" si="20"/>
        <v>20049855.515460934</v>
      </c>
      <c r="AF28">
        <f t="shared" si="20"/>
        <v>14844598.801385792</v>
      </c>
      <c r="AG28">
        <f t="shared" si="20"/>
        <v>11554674.017107675</v>
      </c>
      <c r="AH28">
        <f t="shared" si="20"/>
        <v>29982589.856302015</v>
      </c>
      <c r="AI28">
        <f t="shared" si="20"/>
        <v>714441.63602873101</v>
      </c>
      <c r="AJ28">
        <f t="shared" si="20"/>
        <v>3759837.4783524177</v>
      </c>
      <c r="AK28">
        <f t="shared" si="20"/>
        <v>431581.75452831713</v>
      </c>
      <c r="AL28">
        <f t="shared" si="20"/>
        <v>6003278.567046999</v>
      </c>
      <c r="AM28">
        <f t="shared" si="20"/>
        <v>2909489.2162869093</v>
      </c>
      <c r="AN28">
        <f t="shared" si="20"/>
        <v>1548599.175810721</v>
      </c>
      <c r="AO28" s="38"/>
    </row>
    <row r="29" spans="1:41">
      <c r="A29" t="s">
        <v>129</v>
      </c>
      <c r="B29" t="s">
        <v>130</v>
      </c>
      <c r="C29">
        <v>3436</v>
      </c>
      <c r="D29">
        <v>0.38482463633212943</v>
      </c>
      <c r="E29">
        <v>0.33895129565876714</v>
      </c>
      <c r="F29">
        <v>0.62541918720945433</v>
      </c>
      <c r="G29">
        <v>0.40170446108836061</v>
      </c>
      <c r="H29">
        <v>0.76492550272407489</v>
      </c>
      <c r="I29">
        <v>0.99170551639682847</v>
      </c>
      <c r="J29">
        <v>1.3577728115453376</v>
      </c>
      <c r="K29">
        <v>14.923497126057208</v>
      </c>
      <c r="L29">
        <v>29.822615270531156</v>
      </c>
      <c r="M29">
        <v>14.794393921267144</v>
      </c>
      <c r="N29">
        <v>8.0311638097521367</v>
      </c>
      <c r="O29">
        <v>8.402744188849665</v>
      </c>
      <c r="P29">
        <v>1.9576495401949119</v>
      </c>
      <c r="Q29">
        <v>5.782624054191885</v>
      </c>
      <c r="R29">
        <v>0.33106864966714772</v>
      </c>
      <c r="S29">
        <v>4.0424589707453054</v>
      </c>
      <c r="T29">
        <v>6.2614882933794664</v>
      </c>
      <c r="U29">
        <v>0.78499276440902943</v>
      </c>
      <c r="W29">
        <f>D29*$C$29</f>
        <v>1322.2574504371967</v>
      </c>
      <c r="X29">
        <f t="shared" ref="X29:AN29" si="21">E29*$C$29</f>
        <v>1164.6366518835239</v>
      </c>
      <c r="Y29">
        <f t="shared" si="21"/>
        <v>2148.9403272516852</v>
      </c>
      <c r="Z29">
        <f t="shared" si="21"/>
        <v>1380.256528299607</v>
      </c>
      <c r="AA29">
        <f t="shared" si="21"/>
        <v>2628.2840273599213</v>
      </c>
      <c r="AB29">
        <f t="shared" si="21"/>
        <v>3407.5001543395028</v>
      </c>
      <c r="AC29">
        <f t="shared" si="21"/>
        <v>4665.3073804697797</v>
      </c>
      <c r="AD29">
        <f t="shared" si="21"/>
        <v>51277.136125132565</v>
      </c>
      <c r="AE29">
        <f t="shared" si="21"/>
        <v>102470.50606954505</v>
      </c>
      <c r="AF29">
        <f t="shared" si="21"/>
        <v>50833.537513473908</v>
      </c>
      <c r="AG29">
        <f t="shared" si="21"/>
        <v>27595.078850308342</v>
      </c>
      <c r="AH29">
        <f t="shared" si="21"/>
        <v>28871.82903288745</v>
      </c>
      <c r="AI29">
        <f t="shared" si="21"/>
        <v>6726.4838201097173</v>
      </c>
      <c r="AJ29">
        <f t="shared" si="21"/>
        <v>19869.096250203318</v>
      </c>
      <c r="AK29">
        <f t="shared" si="21"/>
        <v>1137.5518802563195</v>
      </c>
      <c r="AL29">
        <f t="shared" si="21"/>
        <v>13889.88902348087</v>
      </c>
      <c r="AM29">
        <f t="shared" si="21"/>
        <v>21514.473776051847</v>
      </c>
      <c r="AN29">
        <f t="shared" si="21"/>
        <v>2697.2351385094253</v>
      </c>
      <c r="AO29" s="38"/>
    </row>
    <row r="30" spans="1:41">
      <c r="A30" t="s">
        <v>133</v>
      </c>
      <c r="B30" t="s">
        <v>134</v>
      </c>
      <c r="C30">
        <v>1074473</v>
      </c>
      <c r="D30">
        <v>1.1869121399216753</v>
      </c>
      <c r="E30">
        <v>0.80759235425681053</v>
      </c>
      <c r="F30">
        <v>2.0003910858249494</v>
      </c>
      <c r="G30">
        <v>1.2643476511604004</v>
      </c>
      <c r="H30">
        <v>2.6139764330963096</v>
      </c>
      <c r="I30">
        <v>2.6931126956824287</v>
      </c>
      <c r="J30">
        <v>2.8141236547891522</v>
      </c>
      <c r="K30">
        <v>4.2699440295398103</v>
      </c>
      <c r="L30">
        <v>21.101205953572084</v>
      </c>
      <c r="M30">
        <v>10.672830520400062</v>
      </c>
      <c r="N30">
        <v>8.0218258621065104</v>
      </c>
      <c r="O30">
        <v>31.020367036734971</v>
      </c>
      <c r="P30">
        <v>0.67865029902208873</v>
      </c>
      <c r="Q30">
        <v>2.6689581801597271</v>
      </c>
      <c r="R30">
        <v>0.37602013891941727</v>
      </c>
      <c r="S30">
        <v>3.5592009620662344</v>
      </c>
      <c r="T30">
        <v>3.4913764144009143</v>
      </c>
      <c r="U30">
        <v>0.75916458834642309</v>
      </c>
      <c r="W30">
        <f>D30*$C$30</f>
        <v>1275305.0477180623</v>
      </c>
      <c r="X30">
        <f t="shared" ref="X30:AN30" si="22">E30*$C$30</f>
        <v>867736.17965537799</v>
      </c>
      <c r="Y30">
        <f t="shared" si="22"/>
        <v>2149366.2111595906</v>
      </c>
      <c r="Z30">
        <f t="shared" si="22"/>
        <v>1358507.4137852688</v>
      </c>
      <c r="AA30">
        <f t="shared" si="22"/>
        <v>2808647.0999982911</v>
      </c>
      <c r="AB30">
        <f t="shared" si="22"/>
        <v>2893676.8774679862</v>
      </c>
      <c r="AC30">
        <f t="shared" si="22"/>
        <v>3023699.8857322647</v>
      </c>
      <c r="AD30">
        <f t="shared" si="22"/>
        <v>4587939.5712517286</v>
      </c>
      <c r="AE30">
        <f t="shared" si="22"/>
        <v>22672676.064552456</v>
      </c>
      <c r="AF30">
        <f t="shared" si="22"/>
        <v>11467668.227745816</v>
      </c>
      <c r="AG30">
        <f t="shared" si="22"/>
        <v>8619235.2995351683</v>
      </c>
      <c r="AH30">
        <f t="shared" si="22"/>
        <v>33330546.831061736</v>
      </c>
      <c r="AI30">
        <f t="shared" si="22"/>
        <v>729191.42274116073</v>
      </c>
      <c r="AJ30">
        <f t="shared" si="22"/>
        <v>2867723.5027107624</v>
      </c>
      <c r="AK30">
        <f t="shared" si="22"/>
        <v>404023.48672516301</v>
      </c>
      <c r="AL30">
        <f t="shared" si="22"/>
        <v>3824265.3353141933</v>
      </c>
      <c r="AM30">
        <f t="shared" si="22"/>
        <v>3751389.6901105936</v>
      </c>
      <c r="AN30">
        <f t="shared" si="22"/>
        <v>815701.85273434629</v>
      </c>
      <c r="AO30" s="38"/>
    </row>
    <row r="31" spans="1:41">
      <c r="A31" t="s">
        <v>137</v>
      </c>
      <c r="B31" t="s">
        <v>138</v>
      </c>
      <c r="C31">
        <v>0</v>
      </c>
      <c r="D31">
        <v>0.45539990289940419</v>
      </c>
      <c r="E31">
        <v>0.32210650025192522</v>
      </c>
      <c r="F31">
        <v>0.83665466305656577</v>
      </c>
      <c r="G31">
        <v>0.74769752351639773</v>
      </c>
      <c r="H31">
        <v>1.2934768516208295</v>
      </c>
      <c r="I31">
        <v>1.908361178043511</v>
      </c>
      <c r="J31">
        <v>1.7811889932832554</v>
      </c>
      <c r="K31">
        <v>3.738145005010765</v>
      </c>
      <c r="L31">
        <v>19.735775635742691</v>
      </c>
      <c r="M31">
        <v>14.047568359479829</v>
      </c>
      <c r="N31">
        <v>13.901323977876814</v>
      </c>
      <c r="O31">
        <v>24.922835262074202</v>
      </c>
      <c r="P31">
        <v>1.4129766050359782</v>
      </c>
      <c r="Q31">
        <v>4.5176537392186384</v>
      </c>
      <c r="R31">
        <v>0.59902612610115957</v>
      </c>
      <c r="S31">
        <v>6.21416739692273</v>
      </c>
      <c r="T31">
        <v>2.9376238654159779</v>
      </c>
      <c r="U31">
        <v>0.6280184144493447</v>
      </c>
      <c r="W31">
        <f>D31*$C$31</f>
        <v>0</v>
      </c>
      <c r="X31">
        <f t="shared" ref="X31:AN31" si="23">E31*$C$31</f>
        <v>0</v>
      </c>
      <c r="Y31">
        <f t="shared" si="23"/>
        <v>0</v>
      </c>
      <c r="Z31">
        <f t="shared" si="23"/>
        <v>0</v>
      </c>
      <c r="AA31">
        <f t="shared" si="23"/>
        <v>0</v>
      </c>
      <c r="AB31">
        <f t="shared" si="23"/>
        <v>0</v>
      </c>
      <c r="AC31">
        <f t="shared" si="23"/>
        <v>0</v>
      </c>
      <c r="AD31">
        <f t="shared" si="23"/>
        <v>0</v>
      </c>
      <c r="AE31">
        <f t="shared" si="23"/>
        <v>0</v>
      </c>
      <c r="AF31">
        <f t="shared" si="23"/>
        <v>0</v>
      </c>
      <c r="AG31">
        <f t="shared" si="23"/>
        <v>0</v>
      </c>
      <c r="AH31">
        <f t="shared" si="23"/>
        <v>0</v>
      </c>
      <c r="AI31">
        <f t="shared" si="23"/>
        <v>0</v>
      </c>
      <c r="AJ31">
        <f t="shared" si="23"/>
        <v>0</v>
      </c>
      <c r="AK31">
        <f t="shared" si="23"/>
        <v>0</v>
      </c>
      <c r="AL31">
        <f t="shared" si="23"/>
        <v>0</v>
      </c>
      <c r="AM31">
        <f t="shared" si="23"/>
        <v>0</v>
      </c>
      <c r="AN31">
        <f t="shared" si="23"/>
        <v>0</v>
      </c>
      <c r="AO31" s="38"/>
    </row>
    <row r="32" spans="1:41">
      <c r="A32" t="s">
        <v>141</v>
      </c>
      <c r="B32" t="s">
        <v>142</v>
      </c>
      <c r="C32">
        <v>8091</v>
      </c>
      <c r="D32">
        <v>2.3348227003702336E-2</v>
      </c>
      <c r="E32">
        <v>0.16629764590174709</v>
      </c>
      <c r="F32">
        <v>1.0311080532395001</v>
      </c>
      <c r="G32">
        <v>0.97561805892173536</v>
      </c>
      <c r="H32">
        <v>2.001990814550382</v>
      </c>
      <c r="I32">
        <v>2.8981510429231516</v>
      </c>
      <c r="J32">
        <v>2.70214082745975</v>
      </c>
      <c r="K32">
        <v>5.4432186239149383</v>
      </c>
      <c r="L32">
        <v>18.190372826989449</v>
      </c>
      <c r="M32">
        <v>21.534710286927144</v>
      </c>
      <c r="N32">
        <v>8.5118199469859359</v>
      </c>
      <c r="O32">
        <v>21.425569988409197</v>
      </c>
      <c r="P32">
        <v>0.89431508923041914</v>
      </c>
      <c r="Q32">
        <v>4.6576855695265591</v>
      </c>
      <c r="R32">
        <v>0.47383908250567852</v>
      </c>
      <c r="S32">
        <v>5.0062129151686907</v>
      </c>
      <c r="T32">
        <v>4.063601000342028</v>
      </c>
      <c r="U32">
        <v>0</v>
      </c>
      <c r="W32">
        <f>D32*$C$32</f>
        <v>188.91050468695559</v>
      </c>
      <c r="X32">
        <f t="shared" ref="X32:AN32" si="24">E32*$C$32</f>
        <v>1345.5142529910356</v>
      </c>
      <c r="Y32">
        <f t="shared" si="24"/>
        <v>8342.6952587607957</v>
      </c>
      <c r="Z32">
        <f t="shared" si="24"/>
        <v>7893.7257147357604</v>
      </c>
      <c r="AA32">
        <f t="shared" si="24"/>
        <v>16198.10768052714</v>
      </c>
      <c r="AB32">
        <f t="shared" si="24"/>
        <v>23448.94008829122</v>
      </c>
      <c r="AC32">
        <f t="shared" si="24"/>
        <v>21863.021434976839</v>
      </c>
      <c r="AD32">
        <f t="shared" si="24"/>
        <v>44041.081886095766</v>
      </c>
      <c r="AE32">
        <f t="shared" si="24"/>
        <v>147178.30654317164</v>
      </c>
      <c r="AF32">
        <f t="shared" si="24"/>
        <v>174237.34093152752</v>
      </c>
      <c r="AG32">
        <f t="shared" si="24"/>
        <v>68869.135191063207</v>
      </c>
      <c r="AH32">
        <f t="shared" si="24"/>
        <v>173354.28677621883</v>
      </c>
      <c r="AI32">
        <f t="shared" si="24"/>
        <v>7235.9033869633213</v>
      </c>
      <c r="AJ32">
        <f t="shared" si="24"/>
        <v>37685.33394303939</v>
      </c>
      <c r="AK32">
        <f t="shared" si="24"/>
        <v>3833.8320165534451</v>
      </c>
      <c r="AL32">
        <f t="shared" si="24"/>
        <v>40505.268696629879</v>
      </c>
      <c r="AM32">
        <f t="shared" si="24"/>
        <v>32878.595693767347</v>
      </c>
      <c r="AN32">
        <f t="shared" si="24"/>
        <v>0</v>
      </c>
      <c r="AO32" s="38"/>
    </row>
    <row r="33" spans="1:41">
      <c r="A33" t="s">
        <v>149</v>
      </c>
      <c r="B33" t="s">
        <v>150</v>
      </c>
      <c r="C33">
        <v>9011</v>
      </c>
      <c r="D33">
        <v>0.37566861909882671</v>
      </c>
      <c r="E33">
        <v>0.45898568938711859</v>
      </c>
      <c r="F33">
        <v>1.067081851691424</v>
      </c>
      <c r="G33">
        <v>0.83903187401932378</v>
      </c>
      <c r="H33">
        <v>1.2186584234051789</v>
      </c>
      <c r="I33">
        <v>2.0538804551762846</v>
      </c>
      <c r="J33">
        <v>1.7900450109705965</v>
      </c>
      <c r="K33">
        <v>2.4603209322481892</v>
      </c>
      <c r="L33">
        <v>7.9481164055870082</v>
      </c>
      <c r="M33">
        <v>11.509609339676146</v>
      </c>
      <c r="N33">
        <v>6.3222863089130481</v>
      </c>
      <c r="O33">
        <v>57.982404650387565</v>
      </c>
      <c r="P33">
        <v>0.24841892929869644</v>
      </c>
      <c r="Q33">
        <v>1.5911305064311889</v>
      </c>
      <c r="R33">
        <v>0.17651671753692683</v>
      </c>
      <c r="S33">
        <v>2.2947173279800444</v>
      </c>
      <c r="T33">
        <v>1.6631269581924422</v>
      </c>
      <c r="U33">
        <v>0</v>
      </c>
      <c r="W33">
        <f>D33*$C$33</f>
        <v>3385.1499266995274</v>
      </c>
      <c r="X33">
        <f t="shared" ref="X33:AN33" si="25">E33*$C$33</f>
        <v>4135.9200470673259</v>
      </c>
      <c r="Y33">
        <f t="shared" si="25"/>
        <v>9615.4745655914212</v>
      </c>
      <c r="Z33">
        <f t="shared" si="25"/>
        <v>7560.5162167881263</v>
      </c>
      <c r="AA33">
        <f t="shared" si="25"/>
        <v>10981.331053304068</v>
      </c>
      <c r="AB33">
        <f t="shared" si="25"/>
        <v>18507.516781593502</v>
      </c>
      <c r="AC33">
        <f t="shared" si="25"/>
        <v>16130.095593856046</v>
      </c>
      <c r="AD33">
        <f t="shared" si="25"/>
        <v>22169.951920488431</v>
      </c>
      <c r="AE33">
        <f t="shared" si="25"/>
        <v>71620.476930744524</v>
      </c>
      <c r="AF33">
        <f t="shared" si="25"/>
        <v>103713.08975982176</v>
      </c>
      <c r="AG33">
        <f t="shared" si="25"/>
        <v>56970.121929615474</v>
      </c>
      <c r="AH33">
        <f t="shared" si="25"/>
        <v>522479.44830464234</v>
      </c>
      <c r="AI33">
        <f t="shared" si="25"/>
        <v>2238.5029719105537</v>
      </c>
      <c r="AJ33">
        <f t="shared" si="25"/>
        <v>14337.676993451443</v>
      </c>
      <c r="AK33">
        <f t="shared" si="25"/>
        <v>1590.5921417252475</v>
      </c>
      <c r="AL33">
        <f t="shared" si="25"/>
        <v>20677.697842428181</v>
      </c>
      <c r="AM33">
        <f t="shared" si="25"/>
        <v>14986.437020272097</v>
      </c>
      <c r="AN33">
        <f t="shared" si="25"/>
        <v>0</v>
      </c>
      <c r="AO33" s="38"/>
    </row>
    <row r="34" spans="1:41">
      <c r="A34" t="s">
        <v>153</v>
      </c>
      <c r="B34" t="s">
        <v>154</v>
      </c>
      <c r="C34">
        <v>97486</v>
      </c>
      <c r="D34">
        <v>0.1527746024099291</v>
      </c>
      <c r="E34">
        <v>0.17371077953180156</v>
      </c>
      <c r="F34">
        <v>0.39935083047013054</v>
      </c>
      <c r="G34">
        <v>0.25474272098161149</v>
      </c>
      <c r="H34">
        <v>0.52543132020928052</v>
      </c>
      <c r="I34">
        <v>0.60114207703049427</v>
      </c>
      <c r="J34">
        <v>0.69423530888289819</v>
      </c>
      <c r="K34">
        <v>0.21824296552035391</v>
      </c>
      <c r="L34">
        <v>6.3961282877077528</v>
      </c>
      <c r="M34">
        <v>14.836504668458723</v>
      </c>
      <c r="N34">
        <v>8.9502558402542967</v>
      </c>
      <c r="O34">
        <v>58.229715122935588</v>
      </c>
      <c r="P34">
        <v>0.23538805558358422</v>
      </c>
      <c r="Q34">
        <v>2.7275338086369425</v>
      </c>
      <c r="R34">
        <v>0.37060882064289835</v>
      </c>
      <c r="S34">
        <v>4.5786923624521947</v>
      </c>
      <c r="T34">
        <v>0.61604059063173477</v>
      </c>
      <c r="U34">
        <v>3.9501837659782983E-2</v>
      </c>
      <c r="W34">
        <f>D34*$C$34</f>
        <v>14893.384890534348</v>
      </c>
      <c r="X34">
        <f t="shared" ref="X34:AN34" si="26">E34*$C$34</f>
        <v>16934.369053437207</v>
      </c>
      <c r="Y34">
        <f t="shared" si="26"/>
        <v>38931.115059211144</v>
      </c>
      <c r="Z34">
        <f t="shared" si="26"/>
        <v>24833.848897613378</v>
      </c>
      <c r="AA34">
        <f t="shared" si="26"/>
        <v>51222.19768192192</v>
      </c>
      <c r="AB34">
        <f t="shared" si="26"/>
        <v>58602.936521394768</v>
      </c>
      <c r="AC34">
        <f t="shared" si="26"/>
        <v>67678.223321758211</v>
      </c>
      <c r="AD34">
        <f t="shared" si="26"/>
        <v>21275.63373671722</v>
      </c>
      <c r="AE34">
        <f t="shared" si="26"/>
        <v>623532.96225547802</v>
      </c>
      <c r="AF34">
        <f t="shared" si="26"/>
        <v>1446351.494109367</v>
      </c>
      <c r="AG34">
        <f t="shared" si="26"/>
        <v>872524.64084303041</v>
      </c>
      <c r="AH34">
        <f t="shared" si="26"/>
        <v>5676582.008474499</v>
      </c>
      <c r="AI34">
        <f t="shared" si="26"/>
        <v>22947.03998662129</v>
      </c>
      <c r="AJ34">
        <f t="shared" si="26"/>
        <v>265896.36086878099</v>
      </c>
      <c r="AK34">
        <f t="shared" si="26"/>
        <v>36129.171489193592</v>
      </c>
      <c r="AL34">
        <f t="shared" si="26"/>
        <v>446358.40364601463</v>
      </c>
      <c r="AM34">
        <f t="shared" si="26"/>
        <v>60055.333018325298</v>
      </c>
      <c r="AN34">
        <f t="shared" si="26"/>
        <v>3850.8761461016038</v>
      </c>
      <c r="AO34" s="38" t="s">
        <v>26</v>
      </c>
    </row>
    <row r="35" spans="1:41">
      <c r="V35" s="16" t="s">
        <v>363</v>
      </c>
      <c r="W35" s="16">
        <f>SUM(W24:W34)/SUM($C$24:$C$34)</f>
        <v>1.2404474808080506</v>
      </c>
      <c r="X35" s="16">
        <f t="shared" ref="X35:AN35" si="27">SUM(X24:X34)/SUM($C$24:$C$34)</f>
        <v>1.0430197286257057</v>
      </c>
      <c r="Y35" s="16">
        <f t="shared" si="27"/>
        <v>2.2892873462575247</v>
      </c>
      <c r="Z35" s="16">
        <f t="shared" si="27"/>
        <v>1.3221321499668139</v>
      </c>
      <c r="AA35" s="16">
        <f t="shared" si="27"/>
        <v>2.6335537451435767</v>
      </c>
      <c r="AB35" s="16">
        <f t="shared" si="27"/>
        <v>2.4557568142526165</v>
      </c>
      <c r="AC35" s="16">
        <f t="shared" si="27"/>
        <v>2.5849034633445496</v>
      </c>
      <c r="AD35" s="16">
        <f t="shared" si="27"/>
        <v>3.6810888734692884</v>
      </c>
      <c r="AE35" s="16">
        <f t="shared" si="27"/>
        <v>19.312477378396181</v>
      </c>
      <c r="AF35" s="16">
        <f t="shared" si="27"/>
        <v>11.567300122655078</v>
      </c>
      <c r="AG35" s="16">
        <f t="shared" si="27"/>
        <v>8.6993210234771254</v>
      </c>
      <c r="AH35" s="16">
        <f t="shared" si="27"/>
        <v>30.489157473043733</v>
      </c>
      <c r="AI35" s="16">
        <f t="shared" si="27"/>
        <v>0.64040524258184783</v>
      </c>
      <c r="AJ35" s="16">
        <f t="shared" si="27"/>
        <v>3.0510104986956588</v>
      </c>
      <c r="AK35" s="16">
        <f t="shared" si="27"/>
        <v>0.37860523073795466</v>
      </c>
      <c r="AL35" s="16">
        <f t="shared" si="27"/>
        <v>4.5049828805263488</v>
      </c>
      <c r="AM35" s="16">
        <f t="shared" si="27"/>
        <v>3.1271641387524425</v>
      </c>
      <c r="AN35" s="16">
        <f t="shared" si="27"/>
        <v>0.97938640926549392</v>
      </c>
      <c r="AO35" s="38">
        <f>100/(100-W35-X35)</f>
        <v>1.0233682790846443</v>
      </c>
    </row>
    <row r="36" spans="1:41">
      <c r="AO36" s="38"/>
    </row>
    <row r="37" spans="1:41">
      <c r="D37" t="s">
        <v>349</v>
      </c>
      <c r="E37" t="s">
        <v>354</v>
      </c>
      <c r="AO37" s="38"/>
    </row>
    <row r="38" spans="1:41">
      <c r="D38">
        <v>529</v>
      </c>
      <c r="E38">
        <v>438</v>
      </c>
      <c r="F38">
        <v>671</v>
      </c>
      <c r="G38">
        <v>491</v>
      </c>
      <c r="H38">
        <v>592</v>
      </c>
      <c r="I38">
        <v>508</v>
      </c>
      <c r="J38">
        <v>605</v>
      </c>
      <c r="K38">
        <v>2127</v>
      </c>
      <c r="L38">
        <v>600</v>
      </c>
      <c r="M38">
        <v>604</v>
      </c>
      <c r="N38">
        <v>603</v>
      </c>
      <c r="O38">
        <v>1924</v>
      </c>
      <c r="P38">
        <v>302</v>
      </c>
      <c r="Q38">
        <v>717</v>
      </c>
      <c r="R38">
        <v>449</v>
      </c>
      <c r="S38">
        <v>507</v>
      </c>
      <c r="T38">
        <v>601</v>
      </c>
      <c r="U38">
        <v>118</v>
      </c>
      <c r="W38">
        <v>529</v>
      </c>
      <c r="X38">
        <v>438</v>
      </c>
      <c r="Y38">
        <v>671</v>
      </c>
      <c r="Z38">
        <v>491</v>
      </c>
      <c r="AA38">
        <v>592</v>
      </c>
      <c r="AB38">
        <v>508</v>
      </c>
      <c r="AC38">
        <v>605</v>
      </c>
      <c r="AD38">
        <v>2127</v>
      </c>
      <c r="AE38">
        <v>600</v>
      </c>
      <c r="AF38">
        <v>604</v>
      </c>
      <c r="AG38">
        <v>603</v>
      </c>
      <c r="AH38">
        <v>1924</v>
      </c>
      <c r="AI38">
        <v>302</v>
      </c>
      <c r="AJ38">
        <v>717</v>
      </c>
      <c r="AK38">
        <v>449</v>
      </c>
      <c r="AL38">
        <v>507</v>
      </c>
      <c r="AM38">
        <v>601</v>
      </c>
      <c r="AN38">
        <v>118</v>
      </c>
      <c r="AO38" s="38"/>
    </row>
    <row r="39" spans="1:41">
      <c r="A39" t="s">
        <v>261</v>
      </c>
      <c r="B39" t="s">
        <v>364</v>
      </c>
      <c r="C39" t="s">
        <v>259</v>
      </c>
      <c r="D39" t="s">
        <v>301</v>
      </c>
      <c r="E39" t="s">
        <v>302</v>
      </c>
      <c r="F39" t="s">
        <v>303</v>
      </c>
      <c r="G39" t="s">
        <v>304</v>
      </c>
      <c r="H39" t="s">
        <v>305</v>
      </c>
      <c r="I39" t="s">
        <v>306</v>
      </c>
      <c r="J39" t="s">
        <v>307</v>
      </c>
      <c r="K39" t="s">
        <v>308</v>
      </c>
      <c r="L39" t="s">
        <v>309</v>
      </c>
      <c r="M39" t="s">
        <v>310</v>
      </c>
      <c r="N39" t="s">
        <v>311</v>
      </c>
      <c r="O39" t="s">
        <v>312</v>
      </c>
      <c r="P39" t="s">
        <v>313</v>
      </c>
      <c r="Q39" t="s">
        <v>314</v>
      </c>
      <c r="R39" t="s">
        <v>315</v>
      </c>
      <c r="S39" t="s">
        <v>316</v>
      </c>
      <c r="T39" t="s">
        <v>317</v>
      </c>
      <c r="U39" t="s">
        <v>318</v>
      </c>
      <c r="W39" t="s">
        <v>301</v>
      </c>
      <c r="X39" t="s">
        <v>302</v>
      </c>
      <c r="Y39" t="s">
        <v>303</v>
      </c>
      <c r="Z39" t="s">
        <v>304</v>
      </c>
      <c r="AA39" t="s">
        <v>305</v>
      </c>
      <c r="AB39" t="s">
        <v>306</v>
      </c>
      <c r="AC39" t="s">
        <v>307</v>
      </c>
      <c r="AD39" t="s">
        <v>308</v>
      </c>
      <c r="AE39" t="s">
        <v>309</v>
      </c>
      <c r="AF39" t="s">
        <v>310</v>
      </c>
      <c r="AG39" t="s">
        <v>311</v>
      </c>
      <c r="AH39" t="s">
        <v>312</v>
      </c>
      <c r="AI39" t="s">
        <v>313</v>
      </c>
      <c r="AJ39" t="s">
        <v>314</v>
      </c>
      <c r="AK39" t="s">
        <v>315</v>
      </c>
      <c r="AL39" t="s">
        <v>316</v>
      </c>
      <c r="AM39" t="s">
        <v>317</v>
      </c>
      <c r="AN39" t="s">
        <v>318</v>
      </c>
      <c r="AO39" s="38"/>
    </row>
    <row r="40" spans="1:41">
      <c r="A40" t="s">
        <v>98</v>
      </c>
      <c r="B40" t="s">
        <v>99</v>
      </c>
      <c r="C40">
        <v>1106170</v>
      </c>
      <c r="D40">
        <v>0.39560092935857188</v>
      </c>
      <c r="E40">
        <v>0.16582866457443771</v>
      </c>
      <c r="F40">
        <v>0.3717245390063571</v>
      </c>
      <c r="G40">
        <v>0.40296443456948117</v>
      </c>
      <c r="H40">
        <v>0.5082846845137774</v>
      </c>
      <c r="I40">
        <v>0.59684325662250448</v>
      </c>
      <c r="J40">
        <v>0.56842214916429001</v>
      </c>
      <c r="K40">
        <v>1.0387631572480613</v>
      </c>
      <c r="L40">
        <v>3.4972111688870462</v>
      </c>
      <c r="M40">
        <v>5.3006831538075669</v>
      </c>
      <c r="N40">
        <v>4.2641168297155616</v>
      </c>
      <c r="O40">
        <v>81.202504957010078</v>
      </c>
      <c r="P40">
        <v>0.19077460478296263</v>
      </c>
      <c r="Q40">
        <v>0.27584578855610259</v>
      </c>
      <c r="R40">
        <v>4.1820899442808909E-2</v>
      </c>
      <c r="S40">
        <v>0.41820899442808906</v>
      </c>
      <c r="T40">
        <v>0.76040178831230631</v>
      </c>
      <c r="U40">
        <v>0</v>
      </c>
      <c r="W40">
        <f>D40*$C$40</f>
        <v>437601.88002857147</v>
      </c>
      <c r="X40">
        <f t="shared" ref="X40:AN40" si="28">E40*$C$40</f>
        <v>183434.69389230575</v>
      </c>
      <c r="Y40">
        <f t="shared" si="28"/>
        <v>411190.53331266204</v>
      </c>
      <c r="Z40">
        <f t="shared" si="28"/>
        <v>445747.16858772299</v>
      </c>
      <c r="AA40">
        <f t="shared" si="28"/>
        <v>562249.26946860517</v>
      </c>
      <c r="AB40">
        <f t="shared" si="28"/>
        <v>660210.10517811577</v>
      </c>
      <c r="AC40">
        <f t="shared" si="28"/>
        <v>628771.52874106274</v>
      </c>
      <c r="AD40">
        <f t="shared" si="28"/>
        <v>1149048.6416530879</v>
      </c>
      <c r="AE40">
        <f t="shared" si="28"/>
        <v>3868510.0786877838</v>
      </c>
      <c r="AF40">
        <f t="shared" si="28"/>
        <v>5863456.6842473159</v>
      </c>
      <c r="AG40">
        <f t="shared" si="28"/>
        <v>4716838.1135264626</v>
      </c>
      <c r="AH40">
        <f t="shared" si="28"/>
        <v>89823774.90829584</v>
      </c>
      <c r="AI40">
        <f t="shared" si="28"/>
        <v>211029.14457276976</v>
      </c>
      <c r="AJ40">
        <f t="shared" si="28"/>
        <v>305132.335927104</v>
      </c>
      <c r="AK40">
        <f t="shared" si="28"/>
        <v>46261.024336651928</v>
      </c>
      <c r="AL40">
        <f t="shared" si="28"/>
        <v>462610.24336651928</v>
      </c>
      <c r="AM40">
        <f t="shared" si="28"/>
        <v>841133.64617742389</v>
      </c>
      <c r="AN40">
        <f t="shared" si="28"/>
        <v>0</v>
      </c>
      <c r="AO40" s="38"/>
    </row>
    <row r="41" spans="1:41">
      <c r="A41" t="s">
        <v>104</v>
      </c>
      <c r="B41" t="s">
        <v>105</v>
      </c>
      <c r="C41">
        <v>3151243</v>
      </c>
      <c r="D41">
        <v>5.4384667257879618E-2</v>
      </c>
      <c r="E41">
        <v>6.6454247429788407E-2</v>
      </c>
      <c r="F41">
        <v>0.16967937715555625</v>
      </c>
      <c r="G41">
        <v>0.11148041184791914</v>
      </c>
      <c r="H41">
        <v>0.30630412402090651</v>
      </c>
      <c r="I41">
        <v>0.28212593502491329</v>
      </c>
      <c r="J41">
        <v>0.59961243884581727</v>
      </c>
      <c r="K41">
        <v>9.4236858498456257</v>
      </c>
      <c r="L41">
        <v>14.924421335676072</v>
      </c>
      <c r="M41">
        <v>12.697890907524242</v>
      </c>
      <c r="N41">
        <v>11.958054111511945</v>
      </c>
      <c r="O41">
        <v>36.397193740988314</v>
      </c>
      <c r="P41">
        <v>1.0810519924997684</v>
      </c>
      <c r="Q41">
        <v>2.2487949029744541</v>
      </c>
      <c r="R41">
        <v>0.36228110834623806</v>
      </c>
      <c r="S41">
        <v>2.1635450327364727</v>
      </c>
      <c r="T41">
        <v>6.1093922901429609</v>
      </c>
      <c r="U41">
        <v>1.0436475261711231</v>
      </c>
      <c r="W41">
        <f>D41*$C$41</f>
        <v>171379.30200372235</v>
      </c>
      <c r="X41">
        <f t="shared" ref="X41:AN41" si="29">E41*$C$41</f>
        <v>209413.48203338872</v>
      </c>
      <c r="Y41">
        <f t="shared" si="29"/>
        <v>534700.94950580655</v>
      </c>
      <c r="Z41">
        <f t="shared" si="29"/>
        <v>351301.86747287225</v>
      </c>
      <c r="AA41">
        <f t="shared" si="29"/>
        <v>965238.72669201344</v>
      </c>
      <c r="AB41">
        <f t="shared" si="29"/>
        <v>889047.37786571286</v>
      </c>
      <c r="AC41">
        <f t="shared" si="29"/>
        <v>1889524.5006258097</v>
      </c>
      <c r="AD41">
        <f t="shared" si="29"/>
        <v>29696324.06852508</v>
      </c>
      <c r="AE41">
        <f t="shared" si="29"/>
        <v>47030478.263099872</v>
      </c>
      <c r="AF41">
        <f t="shared" si="29"/>
        <v>40014139.837099411</v>
      </c>
      <c r="AG41">
        <f t="shared" si="29"/>
        <v>37682734.312523238</v>
      </c>
      <c r="AH41">
        <f t="shared" si="29"/>
        <v>114696401.99593323</v>
      </c>
      <c r="AI41">
        <f t="shared" si="29"/>
        <v>3406657.5240009474</v>
      </c>
      <c r="AJ41">
        <f t="shared" si="29"/>
        <v>7086499.1964339279</v>
      </c>
      <c r="AK41">
        <f t="shared" si="29"/>
        <v>1141635.8067083242</v>
      </c>
      <c r="AL41">
        <f t="shared" si="29"/>
        <v>6817856.1395955803</v>
      </c>
      <c r="AM41">
        <f t="shared" si="29"/>
        <v>19252179.688566975</v>
      </c>
      <c r="AN41">
        <f t="shared" si="29"/>
        <v>3288786.9613140686</v>
      </c>
      <c r="AO41" s="38"/>
    </row>
    <row r="42" spans="1:41">
      <c r="A42" t="s">
        <v>145</v>
      </c>
      <c r="B42" t="s">
        <v>146</v>
      </c>
      <c r="C42">
        <v>1397871</v>
      </c>
      <c r="D42">
        <v>0.33907483193216154</v>
      </c>
      <c r="E42">
        <v>0.14442156548973387</v>
      </c>
      <c r="F42">
        <v>0.33526496528916577</v>
      </c>
      <c r="G42">
        <v>0.35791979764712301</v>
      </c>
      <c r="H42">
        <v>0.49024666248279031</v>
      </c>
      <c r="I42">
        <v>0.55922435468638954</v>
      </c>
      <c r="J42">
        <v>0.54092801048001116</v>
      </c>
      <c r="K42">
        <v>2.7725577033926645</v>
      </c>
      <c r="L42">
        <v>4.693957731850384</v>
      </c>
      <c r="M42">
        <v>6.6419079667586676</v>
      </c>
      <c r="N42">
        <v>5.7503283184280329</v>
      </c>
      <c r="O42">
        <v>74.647570446662343</v>
      </c>
      <c r="P42">
        <v>0.24262187543036243</v>
      </c>
      <c r="Q42">
        <v>0.48547141871492322</v>
      </c>
      <c r="R42">
        <v>6.006871350382427E-2</v>
      </c>
      <c r="S42">
        <v>0.53652311500598715</v>
      </c>
      <c r="T42">
        <v>1.3073207443338544</v>
      </c>
      <c r="U42">
        <v>9.4591777911586614E-2</v>
      </c>
      <c r="W42">
        <f>D42*$C$42</f>
        <v>473982.8743878426</v>
      </c>
      <c r="X42">
        <f t="shared" ref="X42:AN42" si="30">E42*$C$42</f>
        <v>201882.71817269977</v>
      </c>
      <c r="Y42">
        <f t="shared" si="30"/>
        <v>468657.17229373142</v>
      </c>
      <c r="Z42">
        <f t="shared" si="30"/>
        <v>500325.70545678149</v>
      </c>
      <c r="AA42">
        <f t="shared" si="30"/>
        <v>685301.59233148058</v>
      </c>
      <c r="AB42">
        <f t="shared" si="30"/>
        <v>781723.50790981797</v>
      </c>
      <c r="AC42">
        <f t="shared" si="30"/>
        <v>756147.57893770363</v>
      </c>
      <c r="AD42">
        <f t="shared" si="30"/>
        <v>3875678.0093992073</v>
      </c>
      <c r="AE42">
        <f t="shared" si="30"/>
        <v>6561547.3885794282</v>
      </c>
      <c r="AF42">
        <f t="shared" si="30"/>
        <v>9284530.5314009059</v>
      </c>
      <c r="AG42">
        <f t="shared" si="30"/>
        <v>8038217.1968093133</v>
      </c>
      <c r="AH42">
        <f t="shared" si="30"/>
        <v>104347673.94784634</v>
      </c>
      <c r="AI42">
        <f t="shared" si="30"/>
        <v>339154.08362971613</v>
      </c>
      <c r="AJ42">
        <f t="shared" si="30"/>
        <v>678626.41755044844</v>
      </c>
      <c r="AK42">
        <f t="shared" si="30"/>
        <v>83968.312614304334</v>
      </c>
      <c r="AL42">
        <f t="shared" si="30"/>
        <v>749990.10329653427</v>
      </c>
      <c r="AM42">
        <f t="shared" si="30"/>
        <v>1827465.7562027094</v>
      </c>
      <c r="AN42">
        <f t="shared" si="30"/>
        <v>132227.10318104748</v>
      </c>
      <c r="AO42" s="38" t="s">
        <v>26</v>
      </c>
    </row>
    <row r="43" spans="1:41">
      <c r="V43" s="16" t="s">
        <v>363</v>
      </c>
      <c r="W43" s="16">
        <f>SUM(W40:W42)/SUM($C$40:$C$42)</f>
        <v>0.19149596314175141</v>
      </c>
      <c r="X43" s="16">
        <f t="shared" ref="X43:AN43" si="31">SUM(X40:X42)/SUM($C$40:$C$42)</f>
        <v>0.10516375377406231</v>
      </c>
      <c r="Y43" s="16">
        <f t="shared" si="31"/>
        <v>0.25012866818221685</v>
      </c>
      <c r="Z43" s="16">
        <f t="shared" si="31"/>
        <v>0.2294092996067707</v>
      </c>
      <c r="AA43" s="16">
        <f t="shared" si="31"/>
        <v>0.3912782432309499</v>
      </c>
      <c r="AB43" s="16">
        <f t="shared" si="31"/>
        <v>0.41217753006810032</v>
      </c>
      <c r="AC43" s="16">
        <f t="shared" si="31"/>
        <v>0.57900604254438437</v>
      </c>
      <c r="AD43" s="16">
        <f t="shared" si="31"/>
        <v>6.1395768487625686</v>
      </c>
      <c r="AE43" s="16">
        <f t="shared" si="31"/>
        <v>10.160504004815158</v>
      </c>
      <c r="AF43" s="16">
        <f t="shared" si="31"/>
        <v>9.7540860994333141</v>
      </c>
      <c r="AG43" s="16">
        <f t="shared" si="31"/>
        <v>8.9187014521037344</v>
      </c>
      <c r="AH43" s="16">
        <f t="shared" si="31"/>
        <v>54.615798402357051</v>
      </c>
      <c r="AI43" s="16">
        <f t="shared" si="31"/>
        <v>0.69967144925054747</v>
      </c>
      <c r="AJ43" s="16">
        <f t="shared" si="31"/>
        <v>1.4270296504846582</v>
      </c>
      <c r="AK43" s="16">
        <f t="shared" si="31"/>
        <v>0.22489854508797089</v>
      </c>
      <c r="AL43" s="16">
        <f t="shared" si="31"/>
        <v>1.4199917256602204</v>
      </c>
      <c r="AM43" s="16">
        <f t="shared" si="31"/>
        <v>3.8761588438258991</v>
      </c>
      <c r="AN43" s="16">
        <f t="shared" si="31"/>
        <v>0.60492347767063792</v>
      </c>
      <c r="AO43" s="38">
        <f>100/(100-W43-X43)</f>
        <v>1.002975424053733</v>
      </c>
    </row>
    <row r="44" spans="1:41">
      <c r="AO44" s="38"/>
    </row>
    <row r="45" spans="1:41">
      <c r="D45">
        <v>529</v>
      </c>
      <c r="E45">
        <v>438</v>
      </c>
      <c r="F45">
        <v>671</v>
      </c>
      <c r="G45">
        <v>491</v>
      </c>
      <c r="H45">
        <v>592</v>
      </c>
      <c r="I45">
        <v>508</v>
      </c>
      <c r="J45">
        <v>605</v>
      </c>
      <c r="K45">
        <v>601</v>
      </c>
      <c r="L45">
        <v>2127</v>
      </c>
      <c r="M45">
        <v>2126</v>
      </c>
      <c r="N45">
        <v>2014</v>
      </c>
      <c r="O45">
        <v>302</v>
      </c>
      <c r="P45">
        <v>717</v>
      </c>
      <c r="Q45">
        <v>449</v>
      </c>
      <c r="R45">
        <v>507</v>
      </c>
      <c r="S45">
        <v>118</v>
      </c>
      <c r="T45">
        <v>385</v>
      </c>
      <c r="U45">
        <v>2006</v>
      </c>
      <c r="W45">
        <v>529</v>
      </c>
      <c r="X45">
        <v>438</v>
      </c>
      <c r="Y45">
        <v>671</v>
      </c>
      <c r="Z45">
        <v>491</v>
      </c>
      <c r="AA45">
        <v>592</v>
      </c>
      <c r="AB45">
        <v>508</v>
      </c>
      <c r="AC45">
        <v>605</v>
      </c>
      <c r="AD45">
        <v>601</v>
      </c>
      <c r="AE45">
        <v>2127</v>
      </c>
      <c r="AF45">
        <v>2126</v>
      </c>
      <c r="AG45">
        <v>2014</v>
      </c>
      <c r="AH45">
        <v>302</v>
      </c>
      <c r="AI45">
        <v>717</v>
      </c>
      <c r="AJ45">
        <v>449</v>
      </c>
      <c r="AK45">
        <v>507</v>
      </c>
      <c r="AL45">
        <v>118</v>
      </c>
      <c r="AM45">
        <v>385</v>
      </c>
      <c r="AN45">
        <v>2006</v>
      </c>
      <c r="AO45" s="38"/>
    </row>
    <row r="46" spans="1:41">
      <c r="A46" t="s">
        <v>261</v>
      </c>
      <c r="B46" t="s">
        <v>361</v>
      </c>
      <c r="D46" t="s">
        <v>301</v>
      </c>
      <c r="E46" t="s">
        <v>302</v>
      </c>
      <c r="F46" t="s">
        <v>303</v>
      </c>
      <c r="G46" t="s">
        <v>365</v>
      </c>
      <c r="H46" t="s">
        <v>366</v>
      </c>
      <c r="I46" t="s">
        <v>367</v>
      </c>
      <c r="J46" t="s">
        <v>368</v>
      </c>
      <c r="K46" t="s">
        <v>369</v>
      </c>
      <c r="L46" t="s">
        <v>370</v>
      </c>
      <c r="M46" t="s">
        <v>371</v>
      </c>
      <c r="N46" t="s">
        <v>359</v>
      </c>
      <c r="O46" t="s">
        <v>313</v>
      </c>
      <c r="P46" t="s">
        <v>314</v>
      </c>
      <c r="Q46" t="s">
        <v>372</v>
      </c>
      <c r="R46" t="s">
        <v>316</v>
      </c>
      <c r="S46" t="s">
        <v>373</v>
      </c>
      <c r="T46" t="s">
        <v>374</v>
      </c>
      <c r="U46" t="s">
        <v>375</v>
      </c>
      <c r="W46" t="s">
        <v>301</v>
      </c>
      <c r="X46" t="s">
        <v>302</v>
      </c>
      <c r="Y46" t="s">
        <v>303</v>
      </c>
      <c r="Z46" t="s">
        <v>365</v>
      </c>
      <c r="AA46" t="s">
        <v>366</v>
      </c>
      <c r="AB46" t="s">
        <v>367</v>
      </c>
      <c r="AC46" t="s">
        <v>368</v>
      </c>
      <c r="AD46" t="s">
        <v>369</v>
      </c>
      <c r="AE46" t="s">
        <v>370</v>
      </c>
      <c r="AF46" t="s">
        <v>371</v>
      </c>
      <c r="AG46" t="s">
        <v>359</v>
      </c>
      <c r="AH46" t="s">
        <v>313</v>
      </c>
      <c r="AI46" t="s">
        <v>314</v>
      </c>
      <c r="AJ46" t="s">
        <v>372</v>
      </c>
      <c r="AK46" t="s">
        <v>316</v>
      </c>
      <c r="AL46" t="s">
        <v>373</v>
      </c>
      <c r="AM46" t="s">
        <v>374</v>
      </c>
      <c r="AN46" t="s">
        <v>375</v>
      </c>
      <c r="AO46" s="38"/>
    </row>
    <row r="47" spans="1:41">
      <c r="A47" s="5" t="s">
        <v>157</v>
      </c>
      <c r="B47" t="s">
        <v>158</v>
      </c>
      <c r="C47">
        <v>655458</v>
      </c>
      <c r="D47">
        <v>4.723737822329376</v>
      </c>
      <c r="E47">
        <v>2.9450224872760038</v>
      </c>
      <c r="F47">
        <v>3.9224083238167768</v>
      </c>
      <c r="G47">
        <v>1.5971957873366378</v>
      </c>
      <c r="H47">
        <v>2.9889043973550988</v>
      </c>
      <c r="I47">
        <v>1.6174625329554944</v>
      </c>
      <c r="J47">
        <v>1.4671361502347369</v>
      </c>
      <c r="K47">
        <v>1.3915323774478707</v>
      </c>
      <c r="L47">
        <v>1.41955335617308</v>
      </c>
      <c r="M47">
        <v>4.31646435167562</v>
      </c>
      <c r="N47">
        <v>16.850829702942345</v>
      </c>
      <c r="O47">
        <v>8.7876609003369577</v>
      </c>
      <c r="P47">
        <v>22.115425284439425</v>
      </c>
      <c r="Q47">
        <v>0.79022684656487541</v>
      </c>
      <c r="R47">
        <v>15.274605591506951</v>
      </c>
      <c r="S47">
        <v>0.13781387020823679</v>
      </c>
      <c r="T47">
        <v>3.9102482764454658</v>
      </c>
      <c r="U47">
        <v>5.7437719409550407</v>
      </c>
      <c r="W47">
        <f>D47*$C$47</f>
        <v>3096211.745548368</v>
      </c>
      <c r="X47">
        <f t="shared" ref="X47:AN47" si="32">E47*$C$47</f>
        <v>1930338.549464955</v>
      </c>
      <c r="Y47">
        <f t="shared" si="32"/>
        <v>2570973.9151122971</v>
      </c>
      <c r="Z47">
        <f t="shared" si="32"/>
        <v>1046894.7563760979</v>
      </c>
      <c r="AA47">
        <f t="shared" si="32"/>
        <v>1959101.2984815785</v>
      </c>
      <c r="AB47">
        <f t="shared" si="32"/>
        <v>1060178.7569259424</v>
      </c>
      <c r="AC47">
        <f t="shared" si="32"/>
        <v>961646.1267605602</v>
      </c>
      <c r="AD47">
        <f t="shared" si="32"/>
        <v>912091.02905722649</v>
      </c>
      <c r="AE47">
        <f t="shared" si="32"/>
        <v>930457.60373049462</v>
      </c>
      <c r="AF47">
        <f t="shared" si="32"/>
        <v>2829261.0910205985</v>
      </c>
      <c r="AG47">
        <f t="shared" si="32"/>
        <v>11045011.135431184</v>
      </c>
      <c r="AH47">
        <f t="shared" si="32"/>
        <v>5759942.6384130614</v>
      </c>
      <c r="AI47">
        <f t="shared" si="32"/>
        <v>14495732.426088097</v>
      </c>
      <c r="AJ47">
        <f t="shared" si="32"/>
        <v>517960.5083957201</v>
      </c>
      <c r="AK47">
        <f t="shared" si="32"/>
        <v>10011862.431797963</v>
      </c>
      <c r="AL47">
        <f t="shared" si="32"/>
        <v>90331.203738950469</v>
      </c>
      <c r="AM47">
        <f t="shared" si="32"/>
        <v>2563003.514782392</v>
      </c>
      <c r="AN47">
        <f t="shared" si="32"/>
        <v>3764801.2688745093</v>
      </c>
      <c r="AO47" s="38"/>
    </row>
    <row r="48" spans="1:41">
      <c r="A48" s="5" t="s">
        <v>163</v>
      </c>
      <c r="B48" t="s">
        <v>164</v>
      </c>
      <c r="C48">
        <v>3436</v>
      </c>
      <c r="D48">
        <v>35.10811660821328</v>
      </c>
      <c r="E48">
        <v>6.0118895875381977</v>
      </c>
      <c r="F48">
        <v>5.568754348630665</v>
      </c>
      <c r="G48">
        <v>1.8251278928710875</v>
      </c>
      <c r="H48">
        <v>3.1198686778698224</v>
      </c>
      <c r="I48">
        <v>1.5603190911309155</v>
      </c>
      <c r="J48">
        <v>1.5158243613672053</v>
      </c>
      <c r="K48">
        <v>1.1044497956717607</v>
      </c>
      <c r="L48">
        <v>1.2713826032929323</v>
      </c>
      <c r="M48">
        <v>2.4693023598713877</v>
      </c>
      <c r="N48">
        <v>7.9572091018965283</v>
      </c>
      <c r="O48">
        <v>4.6811930892548137</v>
      </c>
      <c r="P48">
        <v>12.028160385566377</v>
      </c>
      <c r="Q48">
        <v>0.54406442787224329</v>
      </c>
      <c r="R48">
        <v>9.3590351109960412</v>
      </c>
      <c r="S48">
        <v>9.2799747403977631E-2</v>
      </c>
      <c r="T48">
        <v>2.0007610646664182</v>
      </c>
      <c r="U48">
        <v>3.7817417458863192</v>
      </c>
      <c r="W48">
        <f>D48*$C$48</f>
        <v>120631.48866582083</v>
      </c>
      <c r="X48">
        <f t="shared" ref="X48:AN48" si="33">E48*$C$48</f>
        <v>20656.852622781247</v>
      </c>
      <c r="Y48">
        <f t="shared" si="33"/>
        <v>19134.239941894964</v>
      </c>
      <c r="Z48">
        <f t="shared" si="33"/>
        <v>6271.1394399050569</v>
      </c>
      <c r="AA48">
        <f t="shared" si="33"/>
        <v>10719.868777160709</v>
      </c>
      <c r="AB48">
        <f t="shared" si="33"/>
        <v>5361.256397125826</v>
      </c>
      <c r="AC48">
        <f t="shared" si="33"/>
        <v>5208.3725056577177</v>
      </c>
      <c r="AD48">
        <f t="shared" si="33"/>
        <v>3794.8894979281699</v>
      </c>
      <c r="AE48">
        <f t="shared" si="33"/>
        <v>4368.4706249145156</v>
      </c>
      <c r="AF48">
        <f t="shared" si="33"/>
        <v>8484.5229085180872</v>
      </c>
      <c r="AG48">
        <f t="shared" si="33"/>
        <v>27340.970474116471</v>
      </c>
      <c r="AH48">
        <f t="shared" si="33"/>
        <v>16084.579454679541</v>
      </c>
      <c r="AI48">
        <f t="shared" si="33"/>
        <v>41328.759084806072</v>
      </c>
      <c r="AJ48">
        <f t="shared" si="33"/>
        <v>1869.4053741690279</v>
      </c>
      <c r="AK48">
        <f t="shared" si="33"/>
        <v>32157.644641382398</v>
      </c>
      <c r="AL48">
        <f t="shared" si="33"/>
        <v>318.85993208006715</v>
      </c>
      <c r="AM48">
        <f t="shared" si="33"/>
        <v>6874.6150181938128</v>
      </c>
      <c r="AN48">
        <f t="shared" si="33"/>
        <v>12994.064638865393</v>
      </c>
      <c r="AO48" s="38"/>
    </row>
    <row r="49" spans="1:41">
      <c r="A49" s="5" t="s">
        <v>167</v>
      </c>
      <c r="B49" t="s">
        <v>168</v>
      </c>
      <c r="C49">
        <v>7043408</v>
      </c>
      <c r="D49">
        <v>32.406409722117182</v>
      </c>
      <c r="E49">
        <v>5.1458727858884146</v>
      </c>
      <c r="F49">
        <v>6.0542982321656531</v>
      </c>
      <c r="G49">
        <v>1.5343040191402044</v>
      </c>
      <c r="H49">
        <v>3.4083768616027807</v>
      </c>
      <c r="I49">
        <v>1.3302483864489802</v>
      </c>
      <c r="J49">
        <v>1.8152314034061108</v>
      </c>
      <c r="K49">
        <v>0.87938260755027542</v>
      </c>
      <c r="L49">
        <v>1.4089555590584524</v>
      </c>
      <c r="M49">
        <v>0.3634133648881801</v>
      </c>
      <c r="N49">
        <v>10.520093541693234</v>
      </c>
      <c r="O49">
        <v>7.7700930018634899</v>
      </c>
      <c r="P49">
        <v>13.219673986037852</v>
      </c>
      <c r="Q49">
        <v>2.5962570366803539</v>
      </c>
      <c r="R49">
        <v>9.6954496673569519</v>
      </c>
      <c r="S49">
        <v>2.2996745906471293E-2</v>
      </c>
      <c r="T49">
        <v>0.96888637448203341</v>
      </c>
      <c r="U49">
        <v>0.86005670371338061</v>
      </c>
      <c r="W49">
        <f>D49*$C$49</f>
        <v>228251565.48803794</v>
      </c>
      <c r="X49">
        <f t="shared" ref="X49:AN49" si="34">E49*$C$49</f>
        <v>36244481.547108747</v>
      </c>
      <c r="Y49">
        <f t="shared" si="34"/>
        <v>42642892.602821417</v>
      </c>
      <c r="Z49">
        <f t="shared" si="34"/>
        <v>10806729.20284427</v>
      </c>
      <c r="AA49">
        <f t="shared" si="34"/>
        <v>24006588.854027919</v>
      </c>
      <c r="AB49">
        <f t="shared" si="34"/>
        <v>9369482.1271018386</v>
      </c>
      <c r="AC49">
        <f t="shared" si="34"/>
        <v>12785415.388601828</v>
      </c>
      <c r="AD49">
        <f t="shared" si="34"/>
        <v>6193850.4930804707</v>
      </c>
      <c r="AE49">
        <f t="shared" si="34"/>
        <v>9923848.8563167751</v>
      </c>
      <c r="AF49">
        <f t="shared" si="34"/>
        <v>2559668.6015603268</v>
      </c>
      <c r="AG49">
        <f t="shared" si="34"/>
        <v>74097311.01231046</v>
      </c>
      <c r="AH49">
        <f t="shared" si="34"/>
        <v>54727935.210069321</v>
      </c>
      <c r="AI49">
        <f t="shared" si="34"/>
        <v>93111557.510650903</v>
      </c>
      <c r="AJ49">
        <f t="shared" si="34"/>
        <v>18286497.582210697</v>
      </c>
      <c r="AK49">
        <f t="shared" si="34"/>
        <v>68289007.750659287</v>
      </c>
      <c r="AL49">
        <f t="shared" si="34"/>
        <v>161975.46409160717</v>
      </c>
      <c r="AM49">
        <f t="shared" si="34"/>
        <v>6824262.0411177501</v>
      </c>
      <c r="AN49">
        <f t="shared" si="34"/>
        <v>6057730.2673884546</v>
      </c>
      <c r="AO49" s="38"/>
    </row>
    <row r="50" spans="1:41">
      <c r="A50" s="5" t="s">
        <v>171</v>
      </c>
      <c r="B50" t="s">
        <v>172</v>
      </c>
      <c r="C50">
        <v>1074473</v>
      </c>
      <c r="D50">
        <v>9.0773750858489688</v>
      </c>
      <c r="E50">
        <v>3.8557083603934825</v>
      </c>
      <c r="F50">
        <v>5.967307879846711</v>
      </c>
      <c r="G50">
        <v>2.8728283580695932</v>
      </c>
      <c r="H50">
        <v>5.2378509433531688</v>
      </c>
      <c r="I50">
        <v>3.1082516687381134</v>
      </c>
      <c r="J50">
        <v>2.6825859890320793</v>
      </c>
      <c r="K50">
        <v>1.9869499181452022</v>
      </c>
      <c r="L50">
        <v>2.8439872518160585</v>
      </c>
      <c r="M50">
        <v>3.6715350730676022</v>
      </c>
      <c r="N50">
        <v>43.155683876576639</v>
      </c>
      <c r="O50">
        <v>3.5813288072853942</v>
      </c>
      <c r="P50">
        <v>2.9237412102060136</v>
      </c>
      <c r="Q50">
        <v>8.2970052972190053E-2</v>
      </c>
      <c r="R50">
        <v>1.0441414168660323</v>
      </c>
      <c r="S50">
        <v>0.13873298322858574</v>
      </c>
      <c r="T50">
        <v>3.3343119943728827</v>
      </c>
      <c r="U50">
        <v>4.4347091301812886</v>
      </c>
      <c r="W50">
        <f>D50*$C$50</f>
        <v>9753394.4406173993</v>
      </c>
      <c r="X50">
        <f t="shared" ref="X50:AN50" si="35">E50*$C$50</f>
        <v>4142854.5291170664</v>
      </c>
      <c r="Y50">
        <f t="shared" si="35"/>
        <v>6411711.1995825348</v>
      </c>
      <c r="Z50">
        <f t="shared" si="35"/>
        <v>3086776.5043801102</v>
      </c>
      <c r="AA50">
        <f t="shared" si="35"/>
        <v>5627929.4166575093</v>
      </c>
      <c r="AB50">
        <f t="shared" si="35"/>
        <v>3339732.4952640468</v>
      </c>
      <c r="AC50">
        <f t="shared" si="35"/>
        <v>2882366.2153932652</v>
      </c>
      <c r="AD50">
        <f t="shared" si="35"/>
        <v>2134924.0393992299</v>
      </c>
      <c r="AE50">
        <f t="shared" si="35"/>
        <v>3055787.5144205559</v>
      </c>
      <c r="AF50">
        <f t="shared" si="35"/>
        <v>3944965.3045641659</v>
      </c>
      <c r="AG50">
        <f t="shared" si="35"/>
        <v>46369617.121916927</v>
      </c>
      <c r="AH50">
        <f t="shared" si="35"/>
        <v>3848041.1075503593</v>
      </c>
      <c r="AI50">
        <f t="shared" si="35"/>
        <v>3141480.9893536861</v>
      </c>
      <c r="AJ50">
        <f t="shared" si="35"/>
        <v>89149.081727187964</v>
      </c>
      <c r="AK50">
        <f t="shared" si="35"/>
        <v>1121901.7606042963</v>
      </c>
      <c r="AL50">
        <f t="shared" si="35"/>
        <v>149064.84468856821</v>
      </c>
      <c r="AM50">
        <f t="shared" si="35"/>
        <v>3582628.2115298146</v>
      </c>
      <c r="AN50">
        <f t="shared" si="35"/>
        <v>4764975.2232332798</v>
      </c>
      <c r="AO50" s="38"/>
    </row>
    <row r="51" spans="1:41">
      <c r="A51" s="5" t="s">
        <v>175</v>
      </c>
      <c r="B51" t="s">
        <v>176</v>
      </c>
      <c r="C51">
        <v>0</v>
      </c>
      <c r="D51">
        <v>70.216629576209897</v>
      </c>
      <c r="E51">
        <v>4.6729980142954712</v>
      </c>
      <c r="F51">
        <v>2.2559920731634211</v>
      </c>
      <c r="G51">
        <v>1.1025254805444924</v>
      </c>
      <c r="H51">
        <v>1.0693638154293617</v>
      </c>
      <c r="I51">
        <v>0.76751275525492724</v>
      </c>
      <c r="J51">
        <v>0.48583837084330533</v>
      </c>
      <c r="K51">
        <v>0.35858547519067935</v>
      </c>
      <c r="L51">
        <v>0.61309126649593071</v>
      </c>
      <c r="M51">
        <v>0.87898389461782378</v>
      </c>
      <c r="N51">
        <v>2.3245128631302232</v>
      </c>
      <c r="O51">
        <v>4.461642341453282</v>
      </c>
      <c r="P51">
        <v>5.707002704873168</v>
      </c>
      <c r="Q51">
        <v>0.19677253095421671</v>
      </c>
      <c r="R51">
        <v>3.1153985992193003</v>
      </c>
      <c r="S51">
        <v>2.9166283775955013E-2</v>
      </c>
      <c r="T51">
        <v>0.61668710970118545</v>
      </c>
      <c r="U51">
        <v>1.1272968448473564</v>
      </c>
      <c r="W51">
        <f>D51*$C$51</f>
        <v>0</v>
      </c>
      <c r="X51">
        <f t="shared" ref="X51:AN51" si="36">E51*$C$51</f>
        <v>0</v>
      </c>
      <c r="Y51">
        <f t="shared" si="36"/>
        <v>0</v>
      </c>
      <c r="Z51">
        <f t="shared" si="36"/>
        <v>0</v>
      </c>
      <c r="AA51">
        <f t="shared" si="36"/>
        <v>0</v>
      </c>
      <c r="AB51">
        <f t="shared" si="36"/>
        <v>0</v>
      </c>
      <c r="AC51">
        <f t="shared" si="36"/>
        <v>0</v>
      </c>
      <c r="AD51">
        <f t="shared" si="36"/>
        <v>0</v>
      </c>
      <c r="AE51">
        <f t="shared" si="36"/>
        <v>0</v>
      </c>
      <c r="AF51">
        <f t="shared" si="36"/>
        <v>0</v>
      </c>
      <c r="AG51">
        <f t="shared" si="36"/>
        <v>0</v>
      </c>
      <c r="AH51">
        <f t="shared" si="36"/>
        <v>0</v>
      </c>
      <c r="AI51">
        <f t="shared" si="36"/>
        <v>0</v>
      </c>
      <c r="AJ51">
        <f t="shared" si="36"/>
        <v>0</v>
      </c>
      <c r="AK51">
        <f t="shared" si="36"/>
        <v>0</v>
      </c>
      <c r="AL51">
        <f t="shared" si="36"/>
        <v>0</v>
      </c>
      <c r="AM51">
        <f t="shared" si="36"/>
        <v>0</v>
      </c>
      <c r="AN51">
        <f t="shared" si="36"/>
        <v>0</v>
      </c>
      <c r="AO51" s="38"/>
    </row>
    <row r="52" spans="1:41">
      <c r="A52" s="5" t="s">
        <v>179</v>
      </c>
      <c r="B52" t="s">
        <v>180</v>
      </c>
      <c r="C52">
        <v>1397871</v>
      </c>
      <c r="D52">
        <v>7.0977169510591782</v>
      </c>
      <c r="E52">
        <v>2.1287568143944573</v>
      </c>
      <c r="F52">
        <v>5.064912951606285</v>
      </c>
      <c r="G52">
        <v>1.69086305893387</v>
      </c>
      <c r="H52">
        <v>5.0614237583356818</v>
      </c>
      <c r="I52">
        <v>2.0512967237870865</v>
      </c>
      <c r="J52">
        <v>2.8848649961339738</v>
      </c>
      <c r="K52">
        <v>2.3667197954495336</v>
      </c>
      <c r="L52">
        <v>2.3252681793947785</v>
      </c>
      <c r="M52">
        <v>5.6727304193452035</v>
      </c>
      <c r="N52">
        <v>2.1291057337215173</v>
      </c>
      <c r="O52">
        <v>18.865719094819529</v>
      </c>
      <c r="P52">
        <v>21.357352009356624</v>
      </c>
      <c r="Q52">
        <v>1.7069133479786405</v>
      </c>
      <c r="R52">
        <v>6.5195576261203803</v>
      </c>
      <c r="S52">
        <v>0.27634410703170142</v>
      </c>
      <c r="T52">
        <v>5.907902045783799</v>
      </c>
      <c r="U52">
        <v>6.8925523867477647</v>
      </c>
      <c r="W52">
        <f>D52*$C$52</f>
        <v>9921692.6920940448</v>
      </c>
      <c r="X52">
        <f t="shared" ref="X52:AN52" si="37">E52*$C$52</f>
        <v>2975727.4168943944</v>
      </c>
      <c r="Y52">
        <f t="shared" si="37"/>
        <v>7080094.9325748291</v>
      </c>
      <c r="Z52">
        <f t="shared" si="37"/>
        <v>2363608.4350549476</v>
      </c>
      <c r="AA52">
        <f t="shared" si="37"/>
        <v>7075217.4904884575</v>
      </c>
      <c r="AB52">
        <f t="shared" si="37"/>
        <v>2867448.2025769786</v>
      </c>
      <c r="AC52">
        <f t="shared" si="37"/>
        <v>4032669.1170107941</v>
      </c>
      <c r="AD52">
        <f t="shared" si="37"/>
        <v>3308368.9671848351</v>
      </c>
      <c r="AE52">
        <f t="shared" si="37"/>
        <v>3250424.9551987583</v>
      </c>
      <c r="AF52">
        <f t="shared" si="37"/>
        <v>7929745.3440204989</v>
      </c>
      <c r="AG52">
        <f t="shared" si="37"/>
        <v>2976215.1611030311</v>
      </c>
      <c r="AH52">
        <f t="shared" si="37"/>
        <v>26371841.616794471</v>
      </c>
      <c r="AI52">
        <f t="shared" si="37"/>
        <v>29854823.010671355</v>
      </c>
      <c r="AJ52">
        <f t="shared" si="37"/>
        <v>2386044.66865225</v>
      </c>
      <c r="AK52">
        <f t="shared" si="37"/>
        <v>9113500.5383825228</v>
      </c>
      <c r="AL52">
        <f t="shared" si="37"/>
        <v>386293.41324051149</v>
      </c>
      <c r="AM52">
        <f t="shared" si="37"/>
        <v>8258484.9406418446</v>
      </c>
      <c r="AN52">
        <f t="shared" si="37"/>
        <v>9634899.0974154845</v>
      </c>
      <c r="AO52" s="38"/>
    </row>
    <row r="53" spans="1:41">
      <c r="A53" s="5" t="s">
        <v>183</v>
      </c>
      <c r="B53" t="s">
        <v>184</v>
      </c>
      <c r="C53">
        <v>9011</v>
      </c>
      <c r="D53">
        <v>2.3921285942945349</v>
      </c>
      <c r="E53">
        <v>0.92872711173672817</v>
      </c>
      <c r="F53">
        <v>1.0283400120330128</v>
      </c>
      <c r="G53">
        <v>1.0107445709550336</v>
      </c>
      <c r="H53">
        <v>0.99045305422801566</v>
      </c>
      <c r="I53">
        <v>1.1280948110476667</v>
      </c>
      <c r="J53">
        <v>0.67997865843275562</v>
      </c>
      <c r="K53">
        <v>0.80939028958690296</v>
      </c>
      <c r="L53">
        <v>1.4415490799287085</v>
      </c>
      <c r="M53">
        <v>2.8676311995550039</v>
      </c>
      <c r="N53">
        <v>10.69490640360535</v>
      </c>
      <c r="O53">
        <v>35.790262342350537</v>
      </c>
      <c r="P53">
        <v>29.133367767422325</v>
      </c>
      <c r="Q53">
        <v>0.76270561124292069</v>
      </c>
      <c r="R53">
        <v>6.46504750769091</v>
      </c>
      <c r="S53">
        <v>6.4422018140332007E-2</v>
      </c>
      <c r="T53">
        <v>1.0848157019445785</v>
      </c>
      <c r="U53">
        <v>2.7274352658046794</v>
      </c>
      <c r="W53">
        <f>D53*$C$53</f>
        <v>21555.470763188056</v>
      </c>
      <c r="X53">
        <f t="shared" ref="X53:AN53" si="38">E53*$C$53</f>
        <v>8368.7600038596574</v>
      </c>
      <c r="Y53">
        <f t="shared" si="38"/>
        <v>9266.3718484294786</v>
      </c>
      <c r="Z53">
        <f t="shared" si="38"/>
        <v>9107.8193288758066</v>
      </c>
      <c r="AA53">
        <f t="shared" si="38"/>
        <v>8924.9724716486489</v>
      </c>
      <c r="AB53">
        <f t="shared" si="38"/>
        <v>10165.262342350525</v>
      </c>
      <c r="AC53">
        <f t="shared" si="38"/>
        <v>6127.2876911375606</v>
      </c>
      <c r="AD53">
        <f t="shared" si="38"/>
        <v>7293.4158994675827</v>
      </c>
      <c r="AE53">
        <f t="shared" si="38"/>
        <v>12989.798759237592</v>
      </c>
      <c r="AF53">
        <f t="shared" si="38"/>
        <v>25840.22473919014</v>
      </c>
      <c r="AG53">
        <f t="shared" si="38"/>
        <v>96371.801602887805</v>
      </c>
      <c r="AH53">
        <f t="shared" si="38"/>
        <v>322506.05396692071</v>
      </c>
      <c r="AI53">
        <f t="shared" si="38"/>
        <v>262520.7769522426</v>
      </c>
      <c r="AJ53">
        <f t="shared" si="38"/>
        <v>6872.7402629099579</v>
      </c>
      <c r="AK53">
        <f t="shared" si="38"/>
        <v>58256.543091802792</v>
      </c>
      <c r="AL53">
        <f t="shared" si="38"/>
        <v>580.5068054625317</v>
      </c>
      <c r="AM53">
        <f t="shared" si="38"/>
        <v>9775.2742902225964</v>
      </c>
      <c r="AN53">
        <f t="shared" si="38"/>
        <v>24576.919180165965</v>
      </c>
      <c r="AO53" s="38"/>
    </row>
    <row r="54" spans="1:41">
      <c r="A54" s="5" t="s">
        <v>187</v>
      </c>
      <c r="B54" t="s">
        <v>188</v>
      </c>
      <c r="C54">
        <v>97486</v>
      </c>
      <c r="D54">
        <v>5.1951926236243642</v>
      </c>
      <c r="E54">
        <v>1.0632773854588331</v>
      </c>
      <c r="F54">
        <v>0.97271424339941059</v>
      </c>
      <c r="G54">
        <v>0.42364919324750427</v>
      </c>
      <c r="H54">
        <v>0.64187637869698344</v>
      </c>
      <c r="I54">
        <v>0.40323468369123899</v>
      </c>
      <c r="J54">
        <v>0.38536623284930316</v>
      </c>
      <c r="K54">
        <v>1.0152691378743786</v>
      </c>
      <c r="L54">
        <v>0.82684295503265193</v>
      </c>
      <c r="M54">
        <v>2.8165809183039601</v>
      </c>
      <c r="N54">
        <v>39.895184683380123</v>
      </c>
      <c r="O54">
        <v>9.2118062401237601</v>
      </c>
      <c r="P54">
        <v>16.18653785332241</v>
      </c>
      <c r="Q54">
        <v>0.41517863895492324</v>
      </c>
      <c r="R54">
        <v>14.192974221358853</v>
      </c>
      <c r="S54">
        <v>8.3941069760657461E-2</v>
      </c>
      <c r="T54">
        <v>2.1936517598279104</v>
      </c>
      <c r="U54">
        <v>4.0767217810927479</v>
      </c>
      <c r="W54">
        <f>D54*$C$54</f>
        <v>506458.54810664477</v>
      </c>
      <c r="X54">
        <f t="shared" ref="X54:AN54" si="39">E54*$C$54</f>
        <v>103654.6591988398</v>
      </c>
      <c r="Y54">
        <f t="shared" si="39"/>
        <v>94826.020732034944</v>
      </c>
      <c r="Z54">
        <f t="shared" si="39"/>
        <v>41299.865252926204</v>
      </c>
      <c r="AA54">
        <f t="shared" si="39"/>
        <v>62573.960653654125</v>
      </c>
      <c r="AB54">
        <f t="shared" si="39"/>
        <v>39309.736374324122</v>
      </c>
      <c r="AC54">
        <f t="shared" si="39"/>
        <v>37567.81257554717</v>
      </c>
      <c r="AD54">
        <f t="shared" si="39"/>
        <v>98974.527174821662</v>
      </c>
      <c r="AE54">
        <f t="shared" si="39"/>
        <v>80605.612314313112</v>
      </c>
      <c r="AF54">
        <f t="shared" si="39"/>
        <v>274577.20740177983</v>
      </c>
      <c r="AG54">
        <f t="shared" si="39"/>
        <v>3889221.9740439947</v>
      </c>
      <c r="AH54">
        <f t="shared" si="39"/>
        <v>898022.14312470483</v>
      </c>
      <c r="AI54">
        <f t="shared" si="39"/>
        <v>1577960.8291689884</v>
      </c>
      <c r="AJ54">
        <f t="shared" si="39"/>
        <v>40474.104797159649</v>
      </c>
      <c r="AK54">
        <f t="shared" si="39"/>
        <v>1383616.284943389</v>
      </c>
      <c r="AL54">
        <f t="shared" si="39"/>
        <v>8183.079126687453</v>
      </c>
      <c r="AM54">
        <f t="shared" si="39"/>
        <v>213850.33545858366</v>
      </c>
      <c r="AN54">
        <f t="shared" si="39"/>
        <v>397423.29955160763</v>
      </c>
      <c r="AO54" s="38" t="s">
        <v>26</v>
      </c>
    </row>
    <row r="55" spans="1:41">
      <c r="V55" s="16" t="s">
        <v>363</v>
      </c>
      <c r="W55" s="16">
        <f>SUM(W47:W54)/SUM($C$47:$C$54)</f>
        <v>24.478942650037396</v>
      </c>
      <c r="X55" s="16">
        <f t="shared" ref="X55:AN55" si="40">SUM(X47:X54)/SUM($C$47:$C$54)</f>
        <v>4.4183883362395253</v>
      </c>
      <c r="Y55" s="16">
        <f t="shared" si="40"/>
        <v>5.7220193593857642</v>
      </c>
      <c r="Z55" s="16">
        <f t="shared" si="40"/>
        <v>1.6885951029644399</v>
      </c>
      <c r="AA55" s="16">
        <f t="shared" si="40"/>
        <v>3.7691388848066723</v>
      </c>
      <c r="AB55" s="16">
        <f t="shared" si="40"/>
        <v>1.6235235554045504</v>
      </c>
      <c r="AC55" s="16">
        <f t="shared" si="40"/>
        <v>2.0144647653027286</v>
      </c>
      <c r="AD55" s="16">
        <f t="shared" si="40"/>
        <v>1.2313122540260335</v>
      </c>
      <c r="AE55" s="16">
        <f t="shared" si="40"/>
        <v>1.6786540962775296</v>
      </c>
      <c r="AF55" s="16">
        <f t="shared" si="40"/>
        <v>1.7092012333857316</v>
      </c>
      <c r="AG55" s="16">
        <f t="shared" si="40"/>
        <v>13.471370758765113</v>
      </c>
      <c r="AH55" s="16">
        <f t="shared" si="40"/>
        <v>8.9430108451340011</v>
      </c>
      <c r="AI55" s="16">
        <f t="shared" si="40"/>
        <v>13.858906962189911</v>
      </c>
      <c r="AJ55" s="16">
        <f t="shared" si="40"/>
        <v>2.0745619520533949</v>
      </c>
      <c r="AK55" s="16">
        <f t="shared" si="40"/>
        <v>8.7548926178850586</v>
      </c>
      <c r="AL55" s="16">
        <f t="shared" si="40"/>
        <v>7.7495991605589717E-2</v>
      </c>
      <c r="AM55" s="16">
        <f t="shared" si="40"/>
        <v>2.0872075150436875</v>
      </c>
      <c r="AN55" s="16">
        <f t="shared" si="40"/>
        <v>2.3983131194928782</v>
      </c>
      <c r="AO55" s="38">
        <f>100/(100-W55-X55)</f>
        <v>1.4064169655951964</v>
      </c>
    </row>
  </sheetData>
  <pageMargins left="0.7" right="0.7" top="0.75" bottom="0.75" header="0.3" footer="0.3"/>
  <pageSetup orientation="portrait" horizontalDpi="0"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6"/>
  <sheetViews>
    <sheetView topLeftCell="I1" workbookViewId="0" xr3:uid="{44B22561-5205-5C8A-B808-2C70100D228F}">
      <selection activeCell="B5" sqref="B5:P5"/>
    </sheetView>
  </sheetViews>
  <sheetFormatPr defaultRowHeight="14.45"/>
  <cols>
    <col min="1" max="1" width="23.5703125" bestFit="1" customWidth="1"/>
    <col min="2" max="2" width="15" customWidth="1"/>
    <col min="3" max="3" width="12.42578125" customWidth="1"/>
    <col min="4" max="4" width="19.7109375" customWidth="1"/>
    <col min="5" max="6" width="13.5703125" customWidth="1"/>
    <col min="7" max="7" width="16.85546875" customWidth="1"/>
    <col min="8" max="8" width="18.7109375" customWidth="1"/>
    <col min="9" max="9" width="12.7109375" customWidth="1"/>
    <col min="10" max="10" width="17.42578125" customWidth="1"/>
    <col min="11" max="11" width="19.7109375" customWidth="1"/>
    <col min="12" max="12" width="14.140625" customWidth="1"/>
    <col min="13" max="13" width="13.85546875" customWidth="1"/>
    <col min="14" max="14" width="13.140625" customWidth="1"/>
    <col min="15" max="15" width="17.85546875" customWidth="1"/>
    <col min="16" max="16" width="12.7109375" customWidth="1"/>
  </cols>
  <sheetData>
    <row r="1" spans="1:16" ht="23.25">
      <c r="A1" s="67" t="s">
        <v>256</v>
      </c>
      <c r="B1" s="64"/>
      <c r="C1" s="64"/>
      <c r="D1" s="64"/>
      <c r="E1" s="64"/>
      <c r="F1" s="64"/>
      <c r="G1" s="64"/>
    </row>
    <row r="2" spans="1:16" ht="18.75">
      <c r="A2" s="61" t="s">
        <v>376</v>
      </c>
      <c r="B2" s="60"/>
      <c r="C2" s="60"/>
      <c r="D2" s="60"/>
      <c r="E2" s="60" t="s">
        <v>258</v>
      </c>
      <c r="F2" s="60"/>
      <c r="G2" s="60"/>
      <c r="N2" s="35" t="s">
        <v>377</v>
      </c>
    </row>
    <row r="3" spans="1:16" s="31" customFormat="1" ht="15.75">
      <c r="A3" s="26" t="s">
        <v>378</v>
      </c>
      <c r="B3" s="30">
        <v>1406147</v>
      </c>
      <c r="C3" s="30">
        <v>11389526</v>
      </c>
      <c r="D3" s="30">
        <v>2854439</v>
      </c>
      <c r="E3" s="30">
        <v>1213888</v>
      </c>
      <c r="F3" s="30">
        <v>35547477</v>
      </c>
      <c r="G3" s="32">
        <v>422013</v>
      </c>
      <c r="H3" s="31">
        <v>11888643</v>
      </c>
      <c r="I3" s="31">
        <v>24401675</v>
      </c>
      <c r="J3" s="34" t="s">
        <v>260</v>
      </c>
      <c r="K3" s="33" t="s">
        <v>379</v>
      </c>
      <c r="L3" s="33">
        <v>596571</v>
      </c>
      <c r="M3" s="31">
        <v>1450111</v>
      </c>
      <c r="N3" s="33">
        <v>2854439</v>
      </c>
      <c r="O3" s="31">
        <v>3664200</v>
      </c>
      <c r="P3" s="31">
        <v>10740094</v>
      </c>
    </row>
    <row r="4" spans="1:16" ht="15">
      <c r="A4" t="s">
        <v>261</v>
      </c>
      <c r="B4" s="5" t="s">
        <v>27</v>
      </c>
      <c r="C4" s="5" t="s">
        <v>42</v>
      </c>
      <c r="D4" s="5" t="s">
        <v>46</v>
      </c>
      <c r="E4" s="5" t="s">
        <v>50</v>
      </c>
      <c r="F4" s="5" t="s">
        <v>54</v>
      </c>
      <c r="G4" s="5" t="s">
        <v>58</v>
      </c>
      <c r="H4" s="5" t="s">
        <v>62</v>
      </c>
      <c r="I4" s="5" t="s">
        <v>66</v>
      </c>
      <c r="J4" s="5" t="s">
        <v>70</v>
      </c>
      <c r="K4" s="5" t="s">
        <v>74</v>
      </c>
      <c r="L4" s="5" t="s">
        <v>78</v>
      </c>
      <c r="M4" s="5" t="s">
        <v>82</v>
      </c>
      <c r="N4" s="5" t="s">
        <v>86</v>
      </c>
      <c r="O4" s="5" t="s">
        <v>90</v>
      </c>
      <c r="P4" s="5" t="s">
        <v>94</v>
      </c>
    </row>
    <row r="5" spans="1:16" ht="45">
      <c r="A5" s="74" t="s">
        <v>262</v>
      </c>
      <c r="B5" s="75" t="s">
        <v>263</v>
      </c>
      <c r="C5" s="75" t="s">
        <v>264</v>
      </c>
      <c r="D5" s="75" t="s">
        <v>328</v>
      </c>
      <c r="E5" s="75" t="s">
        <v>266</v>
      </c>
      <c r="F5" s="75" t="s">
        <v>267</v>
      </c>
      <c r="G5" s="75" t="s">
        <v>270</v>
      </c>
      <c r="H5" s="75" t="s">
        <v>336</v>
      </c>
      <c r="I5" s="75" t="s">
        <v>271</v>
      </c>
      <c r="J5" s="75" t="s">
        <v>272</v>
      </c>
      <c r="K5" s="75" t="s">
        <v>340</v>
      </c>
      <c r="L5" s="75" t="s">
        <v>273</v>
      </c>
      <c r="M5" s="75" t="s">
        <v>274</v>
      </c>
      <c r="N5" s="75" t="s">
        <v>344</v>
      </c>
      <c r="O5" s="75" t="s">
        <v>275</v>
      </c>
      <c r="P5" s="75" t="s">
        <v>276</v>
      </c>
    </row>
    <row r="6" spans="1:16" ht="15">
      <c r="A6" s="74" t="s">
        <v>277</v>
      </c>
      <c r="B6" s="76">
        <v>1</v>
      </c>
      <c r="C6" s="76">
        <v>59</v>
      </c>
      <c r="D6" s="76">
        <v>79</v>
      </c>
      <c r="E6" s="76">
        <v>6</v>
      </c>
      <c r="F6" s="76">
        <v>1274</v>
      </c>
      <c r="G6" s="76">
        <v>32</v>
      </c>
      <c r="H6" s="76">
        <v>260</v>
      </c>
      <c r="I6" s="76">
        <v>734</v>
      </c>
      <c r="J6" s="76">
        <v>6</v>
      </c>
      <c r="K6" s="76">
        <v>3</v>
      </c>
      <c r="L6" s="76">
        <v>9</v>
      </c>
      <c r="M6" s="76">
        <v>86</v>
      </c>
      <c r="N6" s="76">
        <v>4</v>
      </c>
      <c r="O6" s="76">
        <v>35</v>
      </c>
      <c r="P6" s="76">
        <v>566</v>
      </c>
    </row>
    <row r="7" spans="1:16" ht="15">
      <c r="A7" s="74" t="s">
        <v>380</v>
      </c>
      <c r="B7" s="81">
        <v>0.178574815261409</v>
      </c>
      <c r="C7" s="81">
        <v>0.78594168248607299</v>
      </c>
      <c r="D7" s="81">
        <v>0.46560000000000001</v>
      </c>
      <c r="E7" s="81">
        <v>1.4568000000000001</v>
      </c>
      <c r="F7" s="81">
        <v>0.61554989281475903</v>
      </c>
      <c r="G7" s="81">
        <v>0.97808844752318402</v>
      </c>
      <c r="H7" s="81">
        <v>1.2665027477269399</v>
      </c>
      <c r="I7" s="81">
        <v>1.1920697718875299</v>
      </c>
      <c r="J7" s="81">
        <v>1.096963395055</v>
      </c>
      <c r="K7" s="81">
        <v>0.590137698796386</v>
      </c>
      <c r="L7" s="81">
        <v>0.57124285714285705</v>
      </c>
      <c r="M7" s="81">
        <v>0.16324515097263501</v>
      </c>
      <c r="N7" s="81">
        <v>0.46560000000000001</v>
      </c>
      <c r="O7" s="81">
        <v>2.0952000000000002</v>
      </c>
      <c r="P7" s="81">
        <v>0.30465080534404798</v>
      </c>
    </row>
    <row r="8" spans="1:16" ht="15">
      <c r="A8" s="74" t="s">
        <v>381</v>
      </c>
      <c r="B8" s="81">
        <v>0.54880063404540302</v>
      </c>
      <c r="C8" s="81">
        <v>0.75470142916526906</v>
      </c>
      <c r="D8" s="81">
        <v>0.63649999999999995</v>
      </c>
      <c r="E8" s="81">
        <v>0.1321</v>
      </c>
      <c r="F8" s="81">
        <v>0.222206802042614</v>
      </c>
      <c r="G8" s="81">
        <v>0.14081263641224201</v>
      </c>
      <c r="H8" s="81">
        <v>0.380518164152373</v>
      </c>
      <c r="I8" s="81">
        <v>0.40465218432308597</v>
      </c>
      <c r="J8" s="81">
        <v>0.50162557249483597</v>
      </c>
      <c r="K8" s="81">
        <v>0.32674290667822498</v>
      </c>
      <c r="L8" s="81">
        <v>0.57699999999999996</v>
      </c>
      <c r="M8" s="81">
        <v>1.2501493465258799</v>
      </c>
      <c r="N8" s="81">
        <v>0.63649999999999995</v>
      </c>
      <c r="O8" s="81">
        <v>0.97189999999999999</v>
      </c>
      <c r="P8" s="81">
        <v>0.159320400612142</v>
      </c>
    </row>
    <row r="9" spans="1:16" ht="15">
      <c r="A9" s="74" t="s">
        <v>382</v>
      </c>
      <c r="B9" s="81">
        <v>84.599544229957203</v>
      </c>
      <c r="C9" s="81">
        <v>78.896428723462506</v>
      </c>
      <c r="D9" s="81">
        <v>78.376599999999996</v>
      </c>
      <c r="E9" s="81">
        <v>84.315799999999996</v>
      </c>
      <c r="F9" s="81">
        <v>88.143550240534907</v>
      </c>
      <c r="G9" s="81">
        <v>87.179056329710804</v>
      </c>
      <c r="H9" s="81">
        <v>92.075917812348294</v>
      </c>
      <c r="I9" s="81">
        <v>89.384324481264798</v>
      </c>
      <c r="J9" s="81">
        <v>91.969102201039703</v>
      </c>
      <c r="K9" s="81">
        <v>90.827859833961199</v>
      </c>
      <c r="L9" s="81">
        <v>88.514685714285704</v>
      </c>
      <c r="M9" s="81">
        <v>72.207556697250496</v>
      </c>
      <c r="N9" s="81">
        <v>78.376599999999996</v>
      </c>
      <c r="O9" s="81">
        <v>92.753900000000002</v>
      </c>
      <c r="P9" s="81">
        <v>90.691473376371604</v>
      </c>
    </row>
    <row r="10" spans="1:16" ht="15">
      <c r="A10" s="74" t="s">
        <v>383</v>
      </c>
      <c r="B10" s="81">
        <v>5.9631411200204401</v>
      </c>
      <c r="C10" s="81">
        <v>9.2294935805688993</v>
      </c>
      <c r="D10" s="81">
        <v>9.8817000000000199</v>
      </c>
      <c r="E10" s="81">
        <v>6.0953999999999997</v>
      </c>
      <c r="F10" s="81">
        <v>6.1730231238922801</v>
      </c>
      <c r="G10" s="81">
        <v>6.3436780204380803</v>
      </c>
      <c r="H10" s="81">
        <v>2.9882122801441402</v>
      </c>
      <c r="I10" s="81">
        <v>4.7894671751259601</v>
      </c>
      <c r="J10" s="81">
        <v>4.0420683791785299</v>
      </c>
      <c r="K10" s="81">
        <v>4.6510852532257498</v>
      </c>
      <c r="L10" s="81">
        <v>5.0326285714285701</v>
      </c>
      <c r="M10" s="81">
        <v>7.7683746825595703</v>
      </c>
      <c r="N10" s="81">
        <v>9.8817000000000004</v>
      </c>
      <c r="O10" s="81">
        <v>2.5851999999999999</v>
      </c>
      <c r="P10" s="81">
        <v>5.2691728149826798</v>
      </c>
    </row>
    <row r="11" spans="1:16" ht="15">
      <c r="A11" s="74" t="s">
        <v>384</v>
      </c>
      <c r="B11" s="81">
        <v>4.9892146401403004</v>
      </c>
      <c r="C11" s="81">
        <v>4.8546200382989797</v>
      </c>
      <c r="D11" s="81">
        <v>6.7479000000000102</v>
      </c>
      <c r="E11" s="81">
        <v>4.4669999999999996</v>
      </c>
      <c r="F11" s="81">
        <v>2.4501329107605501</v>
      </c>
      <c r="G11" s="81">
        <v>3.0001279063739101</v>
      </c>
      <c r="H11" s="81">
        <v>1.83721324809264</v>
      </c>
      <c r="I11" s="81">
        <v>2.33031226889167</v>
      </c>
      <c r="J11" s="81">
        <v>1.3114514329313101</v>
      </c>
      <c r="K11" s="81">
        <v>1.74374020604808</v>
      </c>
      <c r="L11" s="81">
        <v>2.8390285714285701</v>
      </c>
      <c r="M11" s="81">
        <v>8.3298178476590206</v>
      </c>
      <c r="N11" s="81">
        <v>6.7478999999999996</v>
      </c>
      <c r="O11" s="81">
        <v>0.67259999999999998</v>
      </c>
      <c r="P11" s="81">
        <v>1.7680621900132301</v>
      </c>
    </row>
    <row r="12" spans="1:16">
      <c r="A12" s="74" t="s">
        <v>385</v>
      </c>
      <c r="B12" s="81">
        <v>0.71829199028569002</v>
      </c>
      <c r="C12" s="81">
        <v>0.88000164172449602</v>
      </c>
      <c r="D12" s="81">
        <v>0.92850000000000099</v>
      </c>
      <c r="E12" s="81">
        <v>0.86140000000000005</v>
      </c>
      <c r="F12" s="81">
        <v>0.53333638020683405</v>
      </c>
      <c r="G12" s="81">
        <v>0.57937868627310296</v>
      </c>
      <c r="H12" s="81">
        <v>0.28543868251142301</v>
      </c>
      <c r="I12" s="81">
        <v>0.49997466522214301</v>
      </c>
      <c r="J12" s="81">
        <v>0.30597999770529999</v>
      </c>
      <c r="K12" s="81">
        <v>0.39342513253092398</v>
      </c>
      <c r="L12" s="81">
        <v>0.54434285714285702</v>
      </c>
      <c r="M12" s="81">
        <v>1.5490953921024699</v>
      </c>
      <c r="N12" s="81">
        <v>0.92849999999999999</v>
      </c>
      <c r="O12" s="81">
        <v>0.28050000000000003</v>
      </c>
      <c r="P12" s="81">
        <v>0.36748608513066799</v>
      </c>
    </row>
    <row r="13" spans="1:16">
      <c r="A13" s="74" t="s">
        <v>386</v>
      </c>
      <c r="B13" s="81">
        <v>1.4960756462481799</v>
      </c>
      <c r="C13" s="81">
        <v>1.89018796558281</v>
      </c>
      <c r="D13" s="81">
        <v>1.706</v>
      </c>
      <c r="E13" s="81">
        <v>1.2624</v>
      </c>
      <c r="F13" s="81">
        <v>0.70587460459593898</v>
      </c>
      <c r="G13" s="81">
        <v>0.81402266358445596</v>
      </c>
      <c r="H13" s="81">
        <v>0.53092662880930297</v>
      </c>
      <c r="I13" s="81">
        <v>0.65530466058840597</v>
      </c>
      <c r="J13" s="81">
        <v>0.32788286084757001</v>
      </c>
      <c r="K13" s="81">
        <v>0.49344847130997199</v>
      </c>
      <c r="L13" s="81">
        <v>0.77290000000000003</v>
      </c>
      <c r="M13" s="81">
        <v>4.5100031795265103</v>
      </c>
      <c r="N13" s="81">
        <v>1.706</v>
      </c>
      <c r="O13" s="81">
        <v>0.1835</v>
      </c>
      <c r="P13" s="81">
        <v>0.430500199327849</v>
      </c>
    </row>
    <row r="14" spans="1:16">
      <c r="A14" s="74" t="s">
        <v>387</v>
      </c>
      <c r="B14" s="81">
        <v>0.42362857236971502</v>
      </c>
      <c r="C14" s="81">
        <v>0.660454910325039</v>
      </c>
      <c r="D14" s="81">
        <v>0.43370000000000097</v>
      </c>
      <c r="E14" s="81">
        <v>0.43419999999999997</v>
      </c>
      <c r="F14" s="81">
        <v>0.29425628111862201</v>
      </c>
      <c r="G14" s="81">
        <v>0.29055653147664001</v>
      </c>
      <c r="H14" s="81">
        <v>0.16656430076166401</v>
      </c>
      <c r="I14" s="81">
        <v>0.25550931696761398</v>
      </c>
      <c r="J14" s="81">
        <v>0.14479892811588299</v>
      </c>
      <c r="K14" s="81">
        <v>0.21671723402127199</v>
      </c>
      <c r="L14" s="81">
        <v>0.30424285714285698</v>
      </c>
      <c r="M14" s="81">
        <v>1.2694552690362999</v>
      </c>
      <c r="N14" s="81">
        <v>0.43369999999999997</v>
      </c>
      <c r="O14" s="81">
        <v>0.1497</v>
      </c>
      <c r="P14" s="81">
        <v>0.17773390476463299</v>
      </c>
    </row>
    <row r="15" spans="1:16">
      <c r="A15" s="74" t="s">
        <v>388</v>
      </c>
      <c r="B15" s="81">
        <v>0.39967219692939099</v>
      </c>
      <c r="C15" s="81">
        <v>0.74567872842332195</v>
      </c>
      <c r="D15" s="81">
        <v>0.39800000000000002</v>
      </c>
      <c r="E15" s="81">
        <v>0.36909999999999998</v>
      </c>
      <c r="F15" s="81">
        <v>0.23687705733745101</v>
      </c>
      <c r="G15" s="81">
        <v>0.23327522598537501</v>
      </c>
      <c r="H15" s="81">
        <v>0.19229483089334901</v>
      </c>
      <c r="I15" s="81">
        <v>0.16612648038657901</v>
      </c>
      <c r="J15" s="81">
        <v>9.3352202999976194E-2</v>
      </c>
      <c r="K15" s="81">
        <v>0.15670323075384299</v>
      </c>
      <c r="L15" s="81">
        <v>0.23305714285714299</v>
      </c>
      <c r="M15" s="81">
        <v>1.2948187899719099</v>
      </c>
      <c r="N15" s="81">
        <v>0.39800000000000002</v>
      </c>
      <c r="O15" s="81">
        <v>6.4899999999999999E-2</v>
      </c>
      <c r="P15" s="81">
        <v>0.134711100306629</v>
      </c>
    </row>
    <row r="16" spans="1:16">
      <c r="A16" s="74" t="s">
        <v>389</v>
      </c>
      <c r="B16" s="81">
        <v>0</v>
      </c>
      <c r="C16" s="81">
        <v>0.27434437443936699</v>
      </c>
      <c r="D16" s="81">
        <v>9.9500000000000005E-2</v>
      </c>
      <c r="E16" s="81">
        <v>0.13320000000000001</v>
      </c>
      <c r="F16" s="81">
        <v>0.106346833604892</v>
      </c>
      <c r="G16" s="81">
        <v>8.2581330000663505E-2</v>
      </c>
      <c r="H16" s="81">
        <v>4.9892532486212698E-2</v>
      </c>
      <c r="I16" s="81">
        <v>5.0976786691333903E-2</v>
      </c>
      <c r="J16" s="81">
        <v>5.6327363112906099E-2</v>
      </c>
      <c r="K16" s="81">
        <v>0</v>
      </c>
      <c r="L16" s="81">
        <v>0.12512857142857101</v>
      </c>
      <c r="M16" s="81">
        <v>0.13868337100506301</v>
      </c>
      <c r="N16" s="81">
        <v>9.9500000000000005E-2</v>
      </c>
      <c r="O16" s="81">
        <v>3.0700000000000002E-2</v>
      </c>
      <c r="P16" s="81">
        <v>0.10273370313234199</v>
      </c>
    </row>
    <row r="17" spans="1:16">
      <c r="A17" s="74" t="s">
        <v>390</v>
      </c>
      <c r="B17" s="81">
        <v>0</v>
      </c>
      <c r="C17" s="81">
        <v>5.9427713157489098E-2</v>
      </c>
      <c r="D17" s="81">
        <v>2.1000000000000001E-2</v>
      </c>
      <c r="E17" s="81">
        <v>4.4699999999999997E-2</v>
      </c>
      <c r="F17" s="81">
        <v>5.1671342881473202E-2</v>
      </c>
      <c r="G17" s="81">
        <v>4.0603164334315503E-2</v>
      </c>
      <c r="H17" s="81">
        <v>1.5318175525867299E-2</v>
      </c>
      <c r="I17" s="81">
        <v>2.2850946711462299E-2</v>
      </c>
      <c r="J17" s="81">
        <v>7.6009936018836403E-4</v>
      </c>
      <c r="K17" s="81">
        <v>0</v>
      </c>
      <c r="L17" s="81">
        <v>6.3328571428571401E-2</v>
      </c>
      <c r="M17" s="81">
        <v>2.9233257341354998E-2</v>
      </c>
      <c r="N17" s="81">
        <v>2.1000000000000001E-2</v>
      </c>
      <c r="O17" s="81">
        <v>7.4999999999999997E-3</v>
      </c>
      <c r="P17" s="81">
        <v>4.1935659376671298E-2</v>
      </c>
    </row>
    <row r="18" spans="1:16">
      <c r="A18" s="74" t="s">
        <v>391</v>
      </c>
      <c r="B18" s="81">
        <v>0.50128715608876195</v>
      </c>
      <c r="C18" s="81">
        <v>0.380785107252267</v>
      </c>
      <c r="D18" s="81">
        <v>0.14910000000000001</v>
      </c>
      <c r="E18" s="81">
        <v>0.2077</v>
      </c>
      <c r="F18" s="81">
        <v>0.153712231246243</v>
      </c>
      <c r="G18" s="81">
        <v>0.123134494286541</v>
      </c>
      <c r="H18" s="81">
        <v>0.107794568515362</v>
      </c>
      <c r="I18" s="81">
        <v>0.100183961474439</v>
      </c>
      <c r="J18" s="81">
        <v>4.3485684448671097E-2</v>
      </c>
      <c r="K18" s="81">
        <v>0.60014003267429095</v>
      </c>
      <c r="L18" s="81">
        <v>0.17178571428571399</v>
      </c>
      <c r="M18" s="81">
        <v>1.4192454249186099</v>
      </c>
      <c r="N18" s="81">
        <v>0.14910000000000001</v>
      </c>
      <c r="O18" s="81">
        <v>7.8399999999999997E-2</v>
      </c>
      <c r="P18" s="81">
        <v>0.15414735739659299</v>
      </c>
    </row>
    <row r="19" spans="1:16">
      <c r="A19" s="74" t="s">
        <v>392</v>
      </c>
      <c r="B19" s="81">
        <v>0.156614804441113</v>
      </c>
      <c r="C19" s="81">
        <v>0.26862886663854701</v>
      </c>
      <c r="D19" s="81">
        <v>7.9200000000000201E-2</v>
      </c>
      <c r="E19" s="81">
        <v>0.1012</v>
      </c>
      <c r="F19" s="81">
        <v>0.122469093690003</v>
      </c>
      <c r="G19" s="81">
        <v>7.7690700262865897E-2</v>
      </c>
      <c r="H19" s="81">
        <v>5.0359753526217303E-3</v>
      </c>
      <c r="I19" s="81">
        <v>3.70115895671079E-2</v>
      </c>
      <c r="J19" s="81">
        <v>5.1826774796001299E-2</v>
      </c>
      <c r="K19" s="81">
        <v>0</v>
      </c>
      <c r="L19" s="81">
        <v>0.13368571428571399</v>
      </c>
      <c r="M19" s="81">
        <v>3.0936511486792301E-2</v>
      </c>
      <c r="N19" s="81">
        <v>7.9200000000000007E-2</v>
      </c>
      <c r="O19" s="81">
        <v>4.1300000000000003E-2</v>
      </c>
      <c r="P19" s="81">
        <v>0.14809356854988801</v>
      </c>
    </row>
    <row r="20" spans="1:16">
      <c r="A20" s="74" t="s">
        <v>393</v>
      </c>
      <c r="B20" s="81">
        <v>1.2676915337171E-2</v>
      </c>
      <c r="C20" s="81">
        <v>4.8454616578466399E-2</v>
      </c>
      <c r="D20" s="81">
        <v>1.89E-2</v>
      </c>
      <c r="E20" s="81">
        <v>5.4899999999999997E-2</v>
      </c>
      <c r="F20" s="81">
        <v>7.68060464924223E-2</v>
      </c>
      <c r="G20" s="81">
        <v>5.04125488371567E-2</v>
      </c>
      <c r="H20" s="81">
        <v>1.10130673715386E-2</v>
      </c>
      <c r="I20" s="81">
        <v>2.03831052846534E-2</v>
      </c>
      <c r="J20" s="81">
        <v>1.11614590259239E-2</v>
      </c>
      <c r="K20" s="81">
        <v>0</v>
      </c>
      <c r="L20" s="81">
        <v>5.8185714285714299E-2</v>
      </c>
      <c r="M20" s="81">
        <v>1.25677350856849E-2</v>
      </c>
      <c r="N20" s="81">
        <v>1.89E-2</v>
      </c>
      <c r="O20" s="81">
        <v>1.38E-2</v>
      </c>
      <c r="P20" s="81">
        <v>3.6551766470880202E-2</v>
      </c>
    </row>
    <row r="21" spans="1:16">
      <c r="A21" s="74" t="s">
        <v>394</v>
      </c>
      <c r="B21" s="81">
        <v>1.69690992702289E-3</v>
      </c>
      <c r="C21" s="81">
        <v>0</v>
      </c>
      <c r="D21" s="81">
        <v>8.2999999999999897E-3</v>
      </c>
      <c r="E21" s="81">
        <v>6.7000000000000002E-3</v>
      </c>
      <c r="F21" s="81">
        <v>7.65056317082277E-3</v>
      </c>
      <c r="G21" s="81">
        <v>5.2593800950244702E-3</v>
      </c>
      <c r="H21" s="81">
        <v>1.3315799640133E-3</v>
      </c>
      <c r="I21" s="81">
        <v>2.6025762033073702E-3</v>
      </c>
      <c r="J21" s="81">
        <v>1.0281343977284699E-3</v>
      </c>
      <c r="K21" s="81">
        <v>0</v>
      </c>
      <c r="L21" s="81">
        <v>1.2228571428571399E-2</v>
      </c>
      <c r="M21" s="81">
        <v>2.0203872394622502E-3</v>
      </c>
      <c r="N21" s="81">
        <v>8.3000000000000001E-3</v>
      </c>
      <c r="O21" s="81">
        <v>2.0999999999999999E-3</v>
      </c>
      <c r="P21" s="81">
        <v>3.9527759445282503E-3</v>
      </c>
    </row>
    <row r="22" spans="1:16">
      <c r="A22" s="74" t="s">
        <v>395</v>
      </c>
      <c r="B22" s="81">
        <v>5.19054801207002E-3</v>
      </c>
      <c r="C22" s="81">
        <v>6.2293947039799402E-2</v>
      </c>
      <c r="D22" s="81">
        <v>6.4000000000000098E-3</v>
      </c>
      <c r="E22" s="81">
        <v>0.01</v>
      </c>
      <c r="F22" s="81">
        <v>1.7474126613986601E-2</v>
      </c>
      <c r="G22" s="81">
        <v>1.17156363495227E-2</v>
      </c>
      <c r="H22" s="81">
        <v>1.6486228125879E-2</v>
      </c>
      <c r="I22" s="81">
        <v>7.5140246428214404E-3</v>
      </c>
      <c r="J22" s="81">
        <v>9.0411818632931702E-3</v>
      </c>
      <c r="K22" s="81">
        <v>0</v>
      </c>
      <c r="L22" s="81">
        <v>3.7499999999999999E-2</v>
      </c>
      <c r="M22" s="81">
        <v>5.2273511116245402E-3</v>
      </c>
      <c r="N22" s="81">
        <v>6.4000000000000003E-3</v>
      </c>
      <c r="O22" s="81">
        <v>3.5000000000000003E-2</v>
      </c>
      <c r="P22" s="81">
        <v>1.42508375228729E-2</v>
      </c>
    </row>
    <row r="23" spans="1:16">
      <c r="A23" s="74" t="s">
        <v>396</v>
      </c>
      <c r="B23" s="81">
        <v>4.2921839330578998E-3</v>
      </c>
      <c r="C23" s="81">
        <v>2.9442497157934001E-2</v>
      </c>
      <c r="D23" s="81">
        <v>6.0000000000000097E-3</v>
      </c>
      <c r="E23" s="81">
        <v>1.35E-2</v>
      </c>
      <c r="F23" s="81">
        <v>1.7574264875384799E-2</v>
      </c>
      <c r="G23" s="81">
        <v>1.6387515875405999E-2</v>
      </c>
      <c r="H23" s="81">
        <v>1.5815432204158E-2</v>
      </c>
      <c r="I23" s="81">
        <v>4.5146679069756803E-3</v>
      </c>
      <c r="J23" s="81">
        <v>5.0206563001915601E-3</v>
      </c>
      <c r="K23" s="81">
        <v>0</v>
      </c>
      <c r="L23" s="81">
        <v>7.8285714285714295E-3</v>
      </c>
      <c r="M23" s="81">
        <v>4.4861861278359203E-3</v>
      </c>
      <c r="N23" s="81">
        <v>6.0000000000000001E-3</v>
      </c>
      <c r="O23" s="81">
        <v>1.7299999999999999E-2</v>
      </c>
      <c r="P23" s="81">
        <v>1.7999736648091399E-2</v>
      </c>
    </row>
    <row r="24" spans="1:16">
      <c r="A24" s="74" t="s">
        <v>397</v>
      </c>
      <c r="B24" s="81">
        <v>9.9818231001346495E-5</v>
      </c>
      <c r="C24" s="81">
        <v>2.5779144976992999E-3</v>
      </c>
      <c r="D24" s="81">
        <v>6.0000000000000201E-4</v>
      </c>
      <c r="E24" s="81">
        <v>4.0000000000000002E-4</v>
      </c>
      <c r="F24" s="81">
        <v>5.5025974638312999E-4</v>
      </c>
      <c r="G24" s="81">
        <v>4.0000038750037501E-4</v>
      </c>
      <c r="H24" s="81">
        <v>1.6352736400163301E-3</v>
      </c>
      <c r="I24" s="81">
        <v>1.00935085546337E-4</v>
      </c>
      <c r="J24" s="81">
        <v>1.2001568845079399E-4</v>
      </c>
      <c r="K24" s="81">
        <v>0</v>
      </c>
      <c r="L24" s="81">
        <v>0</v>
      </c>
      <c r="M24" s="81">
        <v>1.03335502547452E-4</v>
      </c>
      <c r="N24" s="81">
        <v>5.9999999999999995E-4</v>
      </c>
      <c r="O24" s="81">
        <v>2.9999999999999997E-4</v>
      </c>
      <c r="P24" s="81">
        <v>9.7069709492264295E-4</v>
      </c>
    </row>
    <row r="25" spans="1:16">
      <c r="A25" s="74" t="s">
        <v>398</v>
      </c>
      <c r="B25" s="81">
        <v>1.19781877201616E-3</v>
      </c>
      <c r="C25" s="81">
        <v>1.1210536072231801E-2</v>
      </c>
      <c r="D25" s="81">
        <v>2.5999999999999999E-3</v>
      </c>
      <c r="E25" s="81">
        <v>4.1999999999999997E-3</v>
      </c>
      <c r="F25" s="81">
        <v>7.5504249094245704E-3</v>
      </c>
      <c r="G25" s="81">
        <v>5.20000503750488E-3</v>
      </c>
      <c r="H25" s="81">
        <v>5.2996215109100799E-3</v>
      </c>
      <c r="I25" s="81">
        <v>1.6940890507272999E-3</v>
      </c>
      <c r="J25" s="81">
        <v>1.0801411960571501E-3</v>
      </c>
      <c r="K25" s="81">
        <v>0</v>
      </c>
      <c r="L25" s="81">
        <v>0</v>
      </c>
      <c r="M25" s="81">
        <v>1.3112918943952499E-3</v>
      </c>
      <c r="N25" s="81">
        <v>2.5999999999999999E-3</v>
      </c>
      <c r="O25" s="81">
        <v>2E-3</v>
      </c>
      <c r="P25" s="81">
        <v>7.5312705640549803E-3</v>
      </c>
    </row>
    <row r="26" spans="1:16">
      <c r="A26" s="74" t="s">
        <v>399</v>
      </c>
      <c r="B26" s="81">
        <v>0</v>
      </c>
      <c r="C26" s="81">
        <v>0.165325727128768</v>
      </c>
      <c r="D26" s="81">
        <v>3.3900000000000097E-2</v>
      </c>
      <c r="E26" s="81">
        <v>2.93E-2</v>
      </c>
      <c r="F26" s="81">
        <v>6.3387519465063005E-2</v>
      </c>
      <c r="G26" s="81">
        <v>2.7618776755690001E-2</v>
      </c>
      <c r="H26" s="81">
        <v>4.6788849863324503E-2</v>
      </c>
      <c r="I26" s="81">
        <v>7.4426312723763599E-2</v>
      </c>
      <c r="J26" s="81">
        <v>2.6923519442461501E-2</v>
      </c>
      <c r="K26" s="81">
        <v>0</v>
      </c>
      <c r="L26" s="81">
        <v>1.1999999999999999E-3</v>
      </c>
      <c r="M26" s="81">
        <v>1.3668792681794001E-2</v>
      </c>
      <c r="N26" s="81">
        <v>3.39E-2</v>
      </c>
      <c r="O26" s="81">
        <v>1.4200000000000001E-2</v>
      </c>
      <c r="P26" s="81">
        <v>0.16872175044561499</v>
      </c>
    </row>
  </sheetData>
  <mergeCells count="1">
    <mergeCell ref="A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2015-10-13T13:53:00+00:00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e3f09c3df709400db2417a7161762d62 xmlns="4ffa91fb-a0ff-4ac5-b2db-65c790d184a4">
      <Terms xmlns="http://schemas.microsoft.com/office/infopath/2007/PartnerControls"/>
    </e3f09c3df709400db2417a7161762d62>
    <Reference_x0020_No xmlns="8f75adca-0fe3-4657-b07a-186b256b984e" xsi:nil="true"/>
    <Ref_x0020_No xmlns="8f75adca-0fe3-4657-b07a-186b256b984e">982</Ref_x0020_No>
    <Reviewer xmlns="8f75adca-0fe3-4657-b07a-186b256b984e" xsi:nil="true"/>
    <Instructions xmlns="8f75adca-0fe3-4657-b07a-186b256b984e" xsi:nil="true"/>
    <Status xmlns="8f75adca-0fe3-4657-b07a-186b256b98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6ade5e860c1e4195a91ca2c97e7a2cc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973eb08b53d65bb55a22ed1aab837d8"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8F7C1-3242-4BF9-80CE-5DB98A6285D6}"/>
</file>

<file path=customXml/itemProps2.xml><?xml version="1.0" encoding="utf-8"?>
<ds:datastoreItem xmlns:ds="http://schemas.openxmlformats.org/officeDocument/2006/customXml" ds:itemID="{9DF51C26-5815-43F1-9DAD-3AEEC4843052}"/>
</file>

<file path=customXml/itemProps3.xml><?xml version="1.0" encoding="utf-8"?>
<ds:datastoreItem xmlns:ds="http://schemas.openxmlformats.org/officeDocument/2006/customXml" ds:itemID="{FF93AC4A-F037-455A-A259-BA31B26143E2}"/>
</file>

<file path=customXml/itemProps4.xml><?xml version="1.0" encoding="utf-8"?>
<ds:datastoreItem xmlns:ds="http://schemas.openxmlformats.org/officeDocument/2006/customXml" ds:itemID="{1A87D151-756D-41A7-BE57-BAB0AB957E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dc:creator>
  <cp:keywords/>
  <dc:description/>
  <cp:lastModifiedBy>Bray, Casey</cp:lastModifiedBy>
  <cp:revision/>
  <dcterms:created xsi:type="dcterms:W3CDTF">2012-12-24T17:15:41Z</dcterms:created>
  <dcterms:modified xsi:type="dcterms:W3CDTF">2019-04-16T19:16:32Z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AuthorIds_UIVersion_1024">
    <vt:lpwstr>7846</vt:lpwstr>
  </property>
  <property fmtid="{D5CDD505-2E9C-101B-9397-08002B2CF9AE}" pid="6" name="EPA Subject">
    <vt:lpwstr/>
  </property>
</Properties>
</file>