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filterPrivacy="1" defaultThemeVersion="124226"/>
  <xr:revisionPtr revIDLastSave="0" documentId="8_{7B88019F-ADCC-4678-AD17-CDA996A8C865}" xr6:coauthVersionLast="36" xr6:coauthVersionMax="36" xr10:uidLastSave="{00000000-0000-0000-0000-000000000000}"/>
  <bookViews>
    <workbookView xWindow="0" yWindow="0" windowWidth="14380" windowHeight="2910" tabRatio="768" activeTab="7" xr2:uid="{00000000-000D-0000-FFFF-FFFF00000000}"/>
  </bookViews>
  <sheets>
    <sheet name="PM Profile" sheetId="19" r:id="rId1"/>
    <sheet name="Reference" sheetId="20" r:id="rId2"/>
    <sheet name="PM Species" sheetId="21" r:id="rId3"/>
    <sheet name="Keyword" sheetId="22" r:id="rId4"/>
    <sheet name="Gas Profile" sheetId="36" r:id="rId5"/>
    <sheet name="Gas Species" sheetId="37" r:id="rId6"/>
    <sheet name="PM data" sheetId="34" r:id="rId7"/>
    <sheet name="TOG data" sheetId="35" r:id="rId8"/>
    <sheet name="Sheet1" sheetId="33" r:id="rId9"/>
    <sheet name="changes" sheetId="38" r:id="rId10"/>
  </sheets>
  <definedNames>
    <definedName name="_xlnm._FilterDatabase" localSheetId="7" hidden="1">'TOG data'!$A$1:$X$184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53" i="34" l="1"/>
  <c r="M6" i="34"/>
  <c r="L53" i="34"/>
  <c r="L6" i="34"/>
  <c r="L55" i="34" s="1"/>
  <c r="J53" i="34"/>
  <c r="J6" i="34" s="1"/>
  <c r="U34" i="34" s="1"/>
  <c r="I53" i="34"/>
  <c r="I6" i="34" s="1"/>
  <c r="I55" i="34" s="1"/>
  <c r="G53" i="34"/>
  <c r="G6" i="34"/>
  <c r="F53" i="34"/>
  <c r="F6" i="34" s="1"/>
  <c r="F55" i="34" s="1"/>
  <c r="D53" i="34"/>
  <c r="D6" i="34" s="1"/>
  <c r="G55" i="34"/>
  <c r="R8" i="34"/>
  <c r="U8" i="34"/>
  <c r="M55" i="34"/>
  <c r="X8" i="34"/>
  <c r="AC9" i="34"/>
  <c r="AC10" i="34"/>
  <c r="AC11" i="34"/>
  <c r="AC12" i="34"/>
  <c r="AC13" i="34"/>
  <c r="AC14" i="34"/>
  <c r="AC15" i="34"/>
  <c r="AC16" i="34"/>
  <c r="AC17" i="34"/>
  <c r="AC18" i="34"/>
  <c r="AC19" i="34"/>
  <c r="AC20" i="34"/>
  <c r="AC21" i="34"/>
  <c r="AC23" i="34"/>
  <c r="AC24" i="34"/>
  <c r="AC25" i="34"/>
  <c r="AC26" i="34"/>
  <c r="AC8" i="34"/>
  <c r="AB9" i="34"/>
  <c r="AB10" i="34"/>
  <c r="AB11" i="34"/>
  <c r="AB12" i="34"/>
  <c r="AB13" i="34"/>
  <c r="AB14" i="34"/>
  <c r="AB15" i="34"/>
  <c r="AB16" i="34"/>
  <c r="AB17" i="34"/>
  <c r="AB18" i="34"/>
  <c r="AB19" i="34"/>
  <c r="AB20" i="34"/>
  <c r="AB21" i="34"/>
  <c r="AB23" i="34"/>
  <c r="AB24" i="34"/>
  <c r="AB25" i="34"/>
  <c r="AB26" i="34"/>
  <c r="AB8" i="34"/>
  <c r="P14" i="34"/>
  <c r="P48" i="34"/>
  <c r="M227" i="35"/>
  <c r="L227" i="35"/>
  <c r="J227" i="35"/>
  <c r="I227" i="35"/>
  <c r="G227" i="35"/>
  <c r="F227" i="35"/>
  <c r="D227" i="35"/>
  <c r="M4" i="35"/>
  <c r="N4" i="35" s="1"/>
  <c r="V12" i="35" s="1"/>
  <c r="L4" i="35"/>
  <c r="J4" i="35"/>
  <c r="K4" i="35" s="1"/>
  <c r="T6" i="35" s="1"/>
  <c r="I4" i="35"/>
  <c r="G4" i="35"/>
  <c r="H4" i="35" s="1"/>
  <c r="F4" i="35"/>
  <c r="D4" i="35"/>
  <c r="E4" i="35" s="1"/>
  <c r="Q13" i="35" s="1"/>
  <c r="Y34" i="34"/>
  <c r="Y28" i="34"/>
  <c r="Y10" i="34"/>
  <c r="X51" i="34"/>
  <c r="Y42" i="34"/>
  <c r="Y36" i="34"/>
  <c r="Y26" i="34"/>
  <c r="Y16" i="34"/>
  <c r="Y12" i="34"/>
  <c r="Y48" i="34"/>
  <c r="Y38" i="34"/>
  <c r="Y32" i="34"/>
  <c r="Y24" i="34"/>
  <c r="Y20" i="34"/>
  <c r="Y14" i="34"/>
  <c r="X50" i="34"/>
  <c r="Y44" i="34"/>
  <c r="Y22" i="34"/>
  <c r="Y46" i="34"/>
  <c r="Y40" i="34"/>
  <c r="Y30" i="34"/>
  <c r="Y18" i="34"/>
  <c r="X53" i="34"/>
  <c r="J58" i="34"/>
  <c r="U58" i="34" s="1"/>
  <c r="I58" i="34"/>
  <c r="G58" i="34"/>
  <c r="R58" i="34" s="1"/>
  <c r="D58" i="34"/>
  <c r="O58" i="34" s="1"/>
  <c r="P52" i="34"/>
  <c r="O17" i="34"/>
  <c r="O33" i="34"/>
  <c r="O49" i="34"/>
  <c r="P23" i="34"/>
  <c r="P39" i="34"/>
  <c r="O12" i="34"/>
  <c r="O28" i="34"/>
  <c r="R52" i="34"/>
  <c r="R55" i="34"/>
  <c r="S52" i="34"/>
  <c r="S53" i="34"/>
  <c r="S58" i="34"/>
  <c r="R9" i="34"/>
  <c r="R10" i="34"/>
  <c r="R11" i="34"/>
  <c r="R12" i="34"/>
  <c r="R13" i="34"/>
  <c r="R14" i="34"/>
  <c r="R15" i="34"/>
  <c r="R16" i="34"/>
  <c r="R17" i="34"/>
  <c r="R18" i="34"/>
  <c r="R19" i="34"/>
  <c r="R20" i="34"/>
  <c r="R21" i="34"/>
  <c r="R22" i="34"/>
  <c r="R23" i="34"/>
  <c r="R24" i="34"/>
  <c r="R25" i="34"/>
  <c r="R26" i="34"/>
  <c r="R27" i="34"/>
  <c r="R28" i="34"/>
  <c r="R29" i="34"/>
  <c r="R30" i="34"/>
  <c r="R31" i="34"/>
  <c r="R32" i="34"/>
  <c r="R33" i="34"/>
  <c r="R34" i="34"/>
  <c r="R35" i="34"/>
  <c r="R36" i="34"/>
  <c r="R37" i="34"/>
  <c r="R38" i="34"/>
  <c r="R39" i="34"/>
  <c r="R40" i="34"/>
  <c r="R41" i="34"/>
  <c r="R42" i="34"/>
  <c r="R43" i="34"/>
  <c r="R44" i="34"/>
  <c r="R45" i="34"/>
  <c r="R46" i="34"/>
  <c r="R47" i="34"/>
  <c r="R48" i="34"/>
  <c r="R49" i="34"/>
  <c r="R50" i="34"/>
  <c r="S10" i="34"/>
  <c r="S12" i="34"/>
  <c r="S14" i="34"/>
  <c r="S16" i="34"/>
  <c r="S18" i="34"/>
  <c r="S20" i="34"/>
  <c r="S22" i="34"/>
  <c r="S24" i="34"/>
  <c r="S26" i="34"/>
  <c r="S28" i="34"/>
  <c r="S30" i="34"/>
  <c r="S32" i="34"/>
  <c r="S34" i="34"/>
  <c r="S36" i="34"/>
  <c r="S38" i="34"/>
  <c r="S40" i="34"/>
  <c r="S42" i="34"/>
  <c r="S44" i="34"/>
  <c r="S46" i="34"/>
  <c r="S48" i="34"/>
  <c r="S50" i="34"/>
  <c r="S51" i="34"/>
  <c r="R53" i="34"/>
  <c r="S8" i="34"/>
  <c r="S9" i="34"/>
  <c r="S11" i="34"/>
  <c r="S13" i="34"/>
  <c r="S15" i="34"/>
  <c r="S17" i="34"/>
  <c r="S19" i="34"/>
  <c r="S21" i="34"/>
  <c r="S23" i="34"/>
  <c r="S25" i="34"/>
  <c r="S27" i="34"/>
  <c r="S49" i="34"/>
  <c r="S45" i="34"/>
  <c r="S41" i="34"/>
  <c r="S37" i="34"/>
  <c r="S33" i="34"/>
  <c r="S29" i="34"/>
  <c r="M58" i="34"/>
  <c r="X58" i="34"/>
  <c r="V27" i="34"/>
  <c r="V43" i="34"/>
  <c r="U18" i="34"/>
  <c r="U50" i="34"/>
  <c r="V22" i="34"/>
  <c r="R51" i="34"/>
  <c r="P46" i="34"/>
  <c r="P30" i="34"/>
  <c r="V48" i="34"/>
  <c r="S47" i="34"/>
  <c r="S43" i="34"/>
  <c r="S39" i="34"/>
  <c r="O38" i="34"/>
  <c r="S35" i="34"/>
  <c r="S31" i="34"/>
  <c r="U25" i="34"/>
  <c r="L58" i="34"/>
  <c r="X52" i="34"/>
  <c r="X55" i="34"/>
  <c r="Y52" i="34"/>
  <c r="Y53" i="34"/>
  <c r="Y58" i="34"/>
  <c r="X9" i="34"/>
  <c r="X10" i="34"/>
  <c r="X11" i="34"/>
  <c r="X12" i="34"/>
  <c r="X13" i="34"/>
  <c r="X14" i="34"/>
  <c r="X15" i="34"/>
  <c r="X16" i="34"/>
  <c r="X17" i="34"/>
  <c r="X18" i="34"/>
  <c r="X19" i="34"/>
  <c r="X20" i="34"/>
  <c r="X21" i="34"/>
  <c r="X22" i="34"/>
  <c r="X6" i="34" s="1"/>
  <c r="X23" i="34"/>
  <c r="X24" i="34"/>
  <c r="X25" i="34"/>
  <c r="X26" i="34"/>
  <c r="X27" i="34"/>
  <c r="X28" i="34"/>
  <c r="X29" i="34"/>
  <c r="X30" i="34"/>
  <c r="X31" i="34"/>
  <c r="X32" i="34"/>
  <c r="X33" i="34"/>
  <c r="X34" i="34"/>
  <c r="X35" i="34"/>
  <c r="X36" i="34"/>
  <c r="X37" i="34"/>
  <c r="X38" i="34"/>
  <c r="X39" i="34"/>
  <c r="X40" i="34"/>
  <c r="X41" i="34"/>
  <c r="X42" i="34"/>
  <c r="X43" i="34"/>
  <c r="X44" i="34"/>
  <c r="X45" i="34"/>
  <c r="X46" i="34"/>
  <c r="X47" i="34"/>
  <c r="X48" i="34"/>
  <c r="X49" i="34"/>
  <c r="Y8" i="34"/>
  <c r="Y49" i="34"/>
  <c r="Y47" i="34"/>
  <c r="Y45" i="34"/>
  <c r="Y43" i="34"/>
  <c r="Y41" i="34"/>
  <c r="Y39" i="34"/>
  <c r="Y37" i="34"/>
  <c r="Y35" i="34"/>
  <c r="Y33" i="34"/>
  <c r="Y31" i="34"/>
  <c r="Y29" i="34"/>
  <c r="Y27" i="34"/>
  <c r="Y25" i="34"/>
  <c r="Y23" i="34"/>
  <c r="Y21" i="34"/>
  <c r="Y19" i="34"/>
  <c r="Y17" i="34"/>
  <c r="Y15" i="34"/>
  <c r="Y13" i="34"/>
  <c r="Y11" i="34"/>
  <c r="Y9" i="34"/>
  <c r="Y51" i="34"/>
  <c r="Y50" i="34"/>
  <c r="F58" i="34"/>
  <c r="W175" i="35"/>
  <c r="Q159" i="35"/>
  <c r="P44" i="35"/>
  <c r="P31" i="35"/>
  <c r="P95" i="35"/>
  <c r="P126" i="35"/>
  <c r="P153" i="35"/>
  <c r="Q86" i="35"/>
  <c r="Q118" i="35"/>
  <c r="Q178" i="35"/>
  <c r="P125" i="35"/>
  <c r="P62" i="35"/>
  <c r="Q47" i="35"/>
  <c r="R169" i="35"/>
  <c r="S141" i="35"/>
  <c r="R175" i="35"/>
  <c r="S80" i="35"/>
  <c r="R173" i="35"/>
  <c r="S120" i="35"/>
  <c r="S76" i="35"/>
  <c r="S27" i="35"/>
  <c r="S145" i="35"/>
  <c r="S137" i="35"/>
  <c r="S116" i="35"/>
  <c r="S84" i="35"/>
  <c r="W9" i="35"/>
  <c r="W10" i="35"/>
  <c r="V11" i="35"/>
  <c r="V13" i="35"/>
  <c r="V14" i="35"/>
  <c r="V17" i="35"/>
  <c r="V18" i="35"/>
  <c r="V19" i="35"/>
  <c r="V21" i="35"/>
  <c r="V22" i="35"/>
  <c r="W33" i="35"/>
  <c r="W34" i="35"/>
  <c r="W35" i="35"/>
  <c r="W37" i="35"/>
  <c r="W38" i="35"/>
  <c r="V41" i="35"/>
  <c r="V42" i="35"/>
  <c r="W55" i="35"/>
  <c r="W57" i="35"/>
  <c r="W58" i="35"/>
  <c r="V60" i="35"/>
  <c r="V61" i="35"/>
  <c r="V62" i="35"/>
  <c r="W75" i="35"/>
  <c r="V77" i="35"/>
  <c r="V78" i="35"/>
  <c r="W84" i="35"/>
  <c r="W85" i="35"/>
  <c r="W86" i="35"/>
  <c r="W87" i="35"/>
  <c r="V89" i="35"/>
  <c r="V90" i="35"/>
  <c r="W97" i="35"/>
  <c r="W98" i="35"/>
  <c r="V99" i="35"/>
  <c r="W107" i="35"/>
  <c r="V109" i="35"/>
  <c r="V110" i="35"/>
  <c r="V111" i="35"/>
  <c r="W116" i="35"/>
  <c r="W117" i="35"/>
  <c r="W118" i="35"/>
  <c r="W119" i="35"/>
  <c r="V120" i="35"/>
  <c r="V121" i="35"/>
  <c r="V122" i="35"/>
  <c r="W127" i="35"/>
  <c r="W128" i="35"/>
  <c r="W129" i="35"/>
  <c r="V130" i="35"/>
  <c r="W137" i="35"/>
  <c r="V138" i="35"/>
  <c r="V191" i="35"/>
  <c r="V192" i="35"/>
  <c r="V193" i="35"/>
  <c r="W141" i="35"/>
  <c r="W142" i="35"/>
  <c r="W143" i="35"/>
  <c r="W144" i="35"/>
  <c r="V145" i="35"/>
  <c r="V146" i="35"/>
  <c r="V147" i="35"/>
  <c r="W153" i="35"/>
  <c r="W154" i="35"/>
  <c r="W155" i="35"/>
  <c r="V156" i="35"/>
  <c r="W164" i="35"/>
  <c r="W11" i="35"/>
  <c r="W12" i="35"/>
  <c r="W13" i="35"/>
  <c r="W14" i="35"/>
  <c r="W15" i="35"/>
  <c r="W16" i="35"/>
  <c r="W17" i="35"/>
  <c r="W18" i="35"/>
  <c r="W19" i="35"/>
  <c r="W20" i="35"/>
  <c r="W21" i="35"/>
  <c r="W22" i="35"/>
  <c r="V23" i="35"/>
  <c r="V24" i="35"/>
  <c r="V25" i="35"/>
  <c r="V26" i="35"/>
  <c r="W39" i="35"/>
  <c r="W40" i="35"/>
  <c r="W41" i="35"/>
  <c r="W42" i="35"/>
  <c r="V43" i="35"/>
  <c r="V44" i="35"/>
  <c r="V45" i="35"/>
  <c r="V46" i="35"/>
  <c r="W59" i="35"/>
  <c r="W60" i="35"/>
  <c r="W61" i="35"/>
  <c r="W62" i="35"/>
  <c r="V63" i="35"/>
  <c r="V64" i="35"/>
  <c r="V65" i="35"/>
  <c r="V66" i="35"/>
  <c r="V67" i="35"/>
  <c r="V68" i="35"/>
  <c r="V69" i="35"/>
  <c r="V70" i="35"/>
  <c r="W76" i="35"/>
  <c r="W77" i="35"/>
  <c r="W78" i="35"/>
  <c r="W79" i="35"/>
  <c r="V80" i="35"/>
  <c r="V81" i="35"/>
  <c r="V82" i="35"/>
  <c r="W88" i="35"/>
  <c r="W89" i="35"/>
  <c r="W90" i="35"/>
  <c r="V91" i="35"/>
  <c r="W99" i="35"/>
  <c r="V100" i="35"/>
  <c r="V101" i="35"/>
  <c r="V102" i="35"/>
  <c r="V103" i="35"/>
  <c r="W108" i="35"/>
  <c r="W109" i="35"/>
  <c r="W110" i="35"/>
  <c r="W111" i="35"/>
  <c r="V112" i="35"/>
  <c r="V113" i="35"/>
  <c r="V114" i="35"/>
  <c r="W120" i="35"/>
  <c r="W121" i="35"/>
  <c r="W122" i="35"/>
  <c r="V123" i="35"/>
  <c r="W130" i="35"/>
  <c r="V131" i="35"/>
  <c r="V132" i="35"/>
  <c r="V133" i="35"/>
  <c r="V190" i="35"/>
  <c r="W138" i="35"/>
  <c r="W191" i="35"/>
  <c r="W192" i="35"/>
  <c r="W193" i="35"/>
  <c r="V194" i="35"/>
  <c r="V139" i="35"/>
  <c r="V195" i="35"/>
  <c r="W145" i="35"/>
  <c r="W146" i="35"/>
  <c r="W147" i="35"/>
  <c r="V148" i="35"/>
  <c r="W156" i="35"/>
  <c r="V157" i="35"/>
  <c r="V158" i="35"/>
  <c r="V159" i="35"/>
  <c r="V160" i="35"/>
  <c r="V10" i="35"/>
  <c r="W24" i="35"/>
  <c r="V34" i="35"/>
  <c r="V38" i="35"/>
  <c r="W44" i="35"/>
  <c r="V58" i="35"/>
  <c r="W64" i="35"/>
  <c r="W68" i="35"/>
  <c r="W80" i="35"/>
  <c r="V87" i="35"/>
  <c r="W92" i="35"/>
  <c r="W93" i="35"/>
  <c r="W94" i="35"/>
  <c r="W95" i="35"/>
  <c r="V96" i="35"/>
  <c r="W101" i="35"/>
  <c r="W112" i="35"/>
  <c r="V119" i="35"/>
  <c r="W124" i="35"/>
  <c r="W189" i="35"/>
  <c r="W125" i="35"/>
  <c r="W126" i="35"/>
  <c r="V127" i="35"/>
  <c r="W132" i="35"/>
  <c r="W194" i="35"/>
  <c r="V144" i="35"/>
  <c r="W149" i="35"/>
  <c r="W150" i="35"/>
  <c r="W151" i="35"/>
  <c r="W152" i="35"/>
  <c r="V153" i="35"/>
  <c r="W158" i="35"/>
  <c r="W165" i="35"/>
  <c r="W166" i="35"/>
  <c r="V167" i="35"/>
  <c r="W171" i="35"/>
  <c r="V172" i="35"/>
  <c r="W176" i="35"/>
  <c r="V177" i="35"/>
  <c r="V178" i="35"/>
  <c r="W181" i="35"/>
  <c r="W182" i="35"/>
  <c r="W66" i="35"/>
  <c r="V71" i="35"/>
  <c r="V73" i="35"/>
  <c r="W82" i="35"/>
  <c r="V85" i="35"/>
  <c r="V98" i="35"/>
  <c r="V104" i="35"/>
  <c r="V106" i="35"/>
  <c r="V115" i="35"/>
  <c r="V129" i="35"/>
  <c r="V134" i="35"/>
  <c r="V136" i="35"/>
  <c r="W195" i="35"/>
  <c r="V142" i="35"/>
  <c r="W160" i="35"/>
  <c r="V162" i="35"/>
  <c r="V169" i="35"/>
  <c r="W173" i="35"/>
  <c r="V175" i="35"/>
  <c r="V180" i="35"/>
  <c r="V184" i="35"/>
  <c r="W25" i="35"/>
  <c r="W29" i="35"/>
  <c r="V31" i="35"/>
  <c r="W45" i="35"/>
  <c r="W48" i="35"/>
  <c r="W50" i="35"/>
  <c r="W53" i="35"/>
  <c r="V55" i="35"/>
  <c r="W71" i="35"/>
  <c r="W73" i="35"/>
  <c r="V75" i="35"/>
  <c r="V84" i="35"/>
  <c r="W91" i="35"/>
  <c r="V93" i="35"/>
  <c r="V95" i="35"/>
  <c r="W102" i="35"/>
  <c r="W105" i="35"/>
  <c r="V107" i="35"/>
  <c r="V116" i="35"/>
  <c r="W123" i="35"/>
  <c r="V189" i="35"/>
  <c r="V126" i="35"/>
  <c r="V9" i="35"/>
  <c r="W23" i="35"/>
  <c r="V33" i="35"/>
  <c r="V37" i="35"/>
  <c r="W43" i="35"/>
  <c r="V57" i="35"/>
  <c r="W63" i="35"/>
  <c r="W67" i="35"/>
  <c r="V86" i="35"/>
  <c r="W100" i="35"/>
  <c r="V118" i="35"/>
  <c r="W131" i="35"/>
  <c r="V143" i="35"/>
  <c r="W157" i="35"/>
  <c r="W167" i="35"/>
  <c r="V168" i="35"/>
  <c r="W172" i="35"/>
  <c r="V173" i="35"/>
  <c r="V174" i="35"/>
  <c r="W177" i="35"/>
  <c r="W178" i="35"/>
  <c r="V179" i="35"/>
  <c r="V183" i="35"/>
  <c r="V8" i="35"/>
  <c r="W26" i="35"/>
  <c r="V27" i="35"/>
  <c r="V28" i="35"/>
  <c r="V29" i="35"/>
  <c r="V30" i="35"/>
  <c r="V32" i="35"/>
  <c r="V36" i="35"/>
  <c r="W46" i="35"/>
  <c r="V47" i="35"/>
  <c r="V48" i="35"/>
  <c r="V49" i="35"/>
  <c r="V50" i="35"/>
  <c r="V51" i="35"/>
  <c r="V52" i="35"/>
  <c r="V53" i="35"/>
  <c r="V54" i="35"/>
  <c r="V56" i="35"/>
  <c r="W70" i="35"/>
  <c r="V72" i="35"/>
  <c r="V74" i="35"/>
  <c r="V83" i="35"/>
  <c r="W103" i="35"/>
  <c r="V105" i="35"/>
  <c r="W114" i="35"/>
  <c r="V117" i="35"/>
  <c r="W190" i="35"/>
  <c r="V135" i="35"/>
  <c r="V140" i="35"/>
  <c r="V155" i="35"/>
  <c r="V161" i="35"/>
  <c r="V163" i="35"/>
  <c r="W168" i="35"/>
  <c r="V170" i="35"/>
  <c r="W174" i="35"/>
  <c r="W179" i="35"/>
  <c r="W183" i="35"/>
  <c r="V7" i="35"/>
  <c r="W27" i="35"/>
  <c r="W28" i="35"/>
  <c r="W30" i="35"/>
  <c r="V35" i="35"/>
  <c r="W47" i="35"/>
  <c r="W49" i="35"/>
  <c r="W51" i="35"/>
  <c r="W52" i="35"/>
  <c r="W54" i="35"/>
  <c r="W65" i="35"/>
  <c r="W69" i="35"/>
  <c r="W72" i="35"/>
  <c r="W74" i="35"/>
  <c r="W81" i="35"/>
  <c r="W83" i="35"/>
  <c r="V92" i="35"/>
  <c r="V94" i="35"/>
  <c r="V97" i="35"/>
  <c r="W104" i="35"/>
  <c r="W106" i="35"/>
  <c r="W113" i="35"/>
  <c r="W115" i="35"/>
  <c r="V124" i="35"/>
  <c r="V125" i="35"/>
  <c r="W184" i="35"/>
  <c r="V182" i="35"/>
  <c r="V166" i="35"/>
  <c r="V154" i="35"/>
  <c r="V150" i="35"/>
  <c r="V141" i="35"/>
  <c r="W140" i="35"/>
  <c r="W135" i="35"/>
  <c r="W161" i="35"/>
  <c r="V151" i="35"/>
  <c r="V137" i="35"/>
  <c r="W136" i="35"/>
  <c r="W133" i="35"/>
  <c r="U7" i="35"/>
  <c r="U9" i="35"/>
  <c r="T11" i="35"/>
  <c r="T13" i="35"/>
  <c r="T15" i="35"/>
  <c r="T17" i="35"/>
  <c r="T19" i="35"/>
  <c r="T21" i="35"/>
  <c r="U24" i="35"/>
  <c r="U26" i="35"/>
  <c r="T28" i="35"/>
  <c r="T30" i="35"/>
  <c r="U31" i="35"/>
  <c r="U33" i="35"/>
  <c r="U35" i="35"/>
  <c r="U37" i="35"/>
  <c r="T39" i="35"/>
  <c r="T41" i="35"/>
  <c r="U44" i="35"/>
  <c r="U46" i="35"/>
  <c r="T48" i="35"/>
  <c r="T50" i="35"/>
  <c r="T52" i="35"/>
  <c r="T54" i="35"/>
  <c r="U55" i="35"/>
  <c r="U57" i="35"/>
  <c r="T59" i="35"/>
  <c r="T61" i="35"/>
  <c r="U64" i="35"/>
  <c r="U66" i="35"/>
  <c r="U68" i="35"/>
  <c r="U70" i="35"/>
  <c r="T72" i="35"/>
  <c r="T74" i="35"/>
  <c r="U75" i="35"/>
  <c r="T77" i="35"/>
  <c r="T79" i="35"/>
  <c r="U80" i="35"/>
  <c r="U82" i="35"/>
  <c r="U85" i="35"/>
  <c r="U87" i="35"/>
  <c r="T89" i="35"/>
  <c r="T92" i="35"/>
  <c r="T94" i="35"/>
  <c r="U97" i="35"/>
  <c r="T99" i="35"/>
  <c r="U100" i="35"/>
  <c r="U102" i="35"/>
  <c r="T104" i="35"/>
  <c r="T106" i="35"/>
  <c r="U107" i="35"/>
  <c r="T109" i="35"/>
  <c r="T111" i="35"/>
  <c r="U112" i="35"/>
  <c r="U114" i="35"/>
  <c r="U117" i="35"/>
  <c r="U119" i="35"/>
  <c r="T121" i="35"/>
  <c r="T124" i="35"/>
  <c r="T125" i="35"/>
  <c r="U128" i="35"/>
  <c r="T130" i="35"/>
  <c r="U131" i="35"/>
  <c r="U133" i="35"/>
  <c r="T134" i="35"/>
  <c r="T136" i="35"/>
  <c r="U137" i="35"/>
  <c r="T191" i="35"/>
  <c r="T193" i="35"/>
  <c r="U194" i="35"/>
  <c r="U195" i="35"/>
  <c r="U142" i="35"/>
  <c r="U144" i="35"/>
  <c r="T146" i="35"/>
  <c r="T149" i="35"/>
  <c r="T151" i="35"/>
  <c r="U154" i="35"/>
  <c r="T156" i="35"/>
  <c r="U157" i="35"/>
  <c r="U159" i="35"/>
  <c r="T161" i="35"/>
  <c r="T163" i="35"/>
  <c r="U164" i="35"/>
  <c r="T166" i="35"/>
  <c r="T7" i="35"/>
  <c r="T9" i="35"/>
  <c r="U12" i="35"/>
  <c r="U14" i="35"/>
  <c r="U16" i="35"/>
  <c r="U18" i="35"/>
  <c r="U20" i="35"/>
  <c r="U22" i="35"/>
  <c r="T24" i="35"/>
  <c r="T26" i="35"/>
  <c r="U27" i="35"/>
  <c r="U29" i="35"/>
  <c r="T31" i="35"/>
  <c r="T33" i="35"/>
  <c r="T35" i="35"/>
  <c r="T37" i="35"/>
  <c r="U40" i="35"/>
  <c r="U42" i="35"/>
  <c r="T44" i="35"/>
  <c r="T46" i="35"/>
  <c r="U47" i="35"/>
  <c r="U49" i="35"/>
  <c r="U51" i="35"/>
  <c r="U53" i="35"/>
  <c r="T55" i="35"/>
  <c r="T57" i="35"/>
  <c r="U60" i="35"/>
  <c r="U62" i="35"/>
  <c r="T64" i="35"/>
  <c r="T66" i="35"/>
  <c r="T68" i="35"/>
  <c r="T70" i="35"/>
  <c r="U71" i="35"/>
  <c r="U73" i="35"/>
  <c r="T75" i="35"/>
  <c r="U76" i="35"/>
  <c r="U78" i="35"/>
  <c r="T80" i="35"/>
  <c r="T82" i="35"/>
  <c r="U83" i="35"/>
  <c r="T85" i="35"/>
  <c r="T87" i="35"/>
  <c r="U88" i="35"/>
  <c r="U90" i="35"/>
  <c r="U93" i="35"/>
  <c r="U95" i="35"/>
  <c r="T97" i="35"/>
  <c r="T100" i="35"/>
  <c r="T102" i="35"/>
  <c r="U105" i="35"/>
  <c r="T107" i="35"/>
  <c r="U108" i="35"/>
  <c r="U110" i="35"/>
  <c r="T112" i="35"/>
  <c r="T114" i="35"/>
  <c r="U115" i="35"/>
  <c r="T117" i="35"/>
  <c r="T119" i="35"/>
  <c r="U120" i="35"/>
  <c r="U122" i="35"/>
  <c r="U189" i="35"/>
  <c r="U126" i="35"/>
  <c r="T128" i="35"/>
  <c r="T131" i="35"/>
  <c r="T133" i="35"/>
  <c r="U135" i="35"/>
  <c r="T137" i="35"/>
  <c r="U138" i="35"/>
  <c r="U192" i="35"/>
  <c r="T194" i="35"/>
  <c r="T195" i="35"/>
  <c r="U140" i="35"/>
  <c r="T142" i="35"/>
  <c r="T144" i="35"/>
  <c r="U145" i="35"/>
  <c r="U147" i="35"/>
  <c r="U150" i="35"/>
  <c r="U152" i="35"/>
  <c r="T154" i="35"/>
  <c r="T157" i="35"/>
  <c r="T159" i="35"/>
  <c r="U162" i="35"/>
  <c r="T164" i="35"/>
  <c r="U165" i="35"/>
  <c r="T167" i="35"/>
  <c r="U8" i="35"/>
  <c r="U11" i="35"/>
  <c r="U15" i="35"/>
  <c r="U19" i="35"/>
  <c r="U25" i="35"/>
  <c r="T29" i="35"/>
  <c r="U32" i="35"/>
  <c r="U36" i="35"/>
  <c r="U39" i="35"/>
  <c r="U45" i="35"/>
  <c r="T49" i="35"/>
  <c r="T53" i="35"/>
  <c r="U56" i="35"/>
  <c r="U59" i="35"/>
  <c r="U65" i="35"/>
  <c r="U69" i="35"/>
  <c r="T73" i="35"/>
  <c r="T76" i="35"/>
  <c r="T83" i="35"/>
  <c r="T86" i="35"/>
  <c r="U89" i="35"/>
  <c r="U91" i="35"/>
  <c r="U94" i="35"/>
  <c r="U99" i="35"/>
  <c r="T103" i="35"/>
  <c r="T115" i="35"/>
  <c r="U121" i="35"/>
  <c r="U127" i="35"/>
  <c r="U146" i="35"/>
  <c r="T160" i="35"/>
  <c r="T165" i="35"/>
  <c r="U173" i="35"/>
  <c r="U179" i="35"/>
  <c r="T10" i="35"/>
  <c r="T12" i="35"/>
  <c r="T16" i="35"/>
  <c r="T20" i="35"/>
  <c r="T23" i="35"/>
  <c r="U30" i="35"/>
  <c r="T34" i="35"/>
  <c r="T38" i="35"/>
  <c r="T40" i="35"/>
  <c r="T43" i="35"/>
  <c r="U50" i="35"/>
  <c r="U54" i="35"/>
  <c r="T58" i="35"/>
  <c r="T60" i="35"/>
  <c r="T63" i="35"/>
  <c r="T67" i="35"/>
  <c r="U74" i="35"/>
  <c r="U77" i="35"/>
  <c r="T81" i="35"/>
  <c r="U86" i="35"/>
  <c r="T90" i="35"/>
  <c r="T98" i="35"/>
  <c r="U106" i="35"/>
  <c r="U109" i="35"/>
  <c r="U118" i="35"/>
  <c r="U136" i="35"/>
  <c r="T139" i="35"/>
  <c r="T147" i="35"/>
  <c r="T155" i="35"/>
  <c r="U166" i="35"/>
  <c r="U169" i="35"/>
  <c r="U172" i="35"/>
  <c r="T181" i="35"/>
  <c r="U6" i="35"/>
  <c r="U13" i="35"/>
  <c r="U23" i="35"/>
  <c r="U34" i="35"/>
  <c r="U41" i="35"/>
  <c r="T51" i="35"/>
  <c r="U63" i="35"/>
  <c r="T71" i="35"/>
  <c r="U81" i="35"/>
  <c r="U92" i="35"/>
  <c r="T101" i="35"/>
  <c r="U113" i="35"/>
  <c r="U124" i="35"/>
  <c r="U129" i="35"/>
  <c r="U139" i="35"/>
  <c r="T141" i="35"/>
  <c r="T158" i="35"/>
  <c r="T170" i="35"/>
  <c r="T180" i="35"/>
  <c r="T8" i="35"/>
  <c r="T14" i="35"/>
  <c r="T18" i="35"/>
  <c r="T22" i="35"/>
  <c r="T25" i="35"/>
  <c r="U28" i="35"/>
  <c r="T32" i="35"/>
  <c r="T36" i="35"/>
  <c r="T42" i="35"/>
  <c r="T45" i="35"/>
  <c r="U48" i="35"/>
  <c r="U52" i="35"/>
  <c r="T56" i="35"/>
  <c r="T62" i="35"/>
  <c r="T65" i="35"/>
  <c r="T69" i="35"/>
  <c r="U72" i="35"/>
  <c r="U79" i="35"/>
  <c r="U84" i="35"/>
  <c r="T88" i="35"/>
  <c r="T91" i="35"/>
  <c r="T93" i="35"/>
  <c r="T96" i="35"/>
  <c r="U101" i="35"/>
  <c r="U104" i="35"/>
  <c r="U111" i="35"/>
  <c r="U116" i="35"/>
  <c r="T120" i="35"/>
  <c r="T123" i="35"/>
  <c r="T189" i="35"/>
  <c r="T127" i="35"/>
  <c r="U132" i="35"/>
  <c r="U134" i="35"/>
  <c r="U193" i="35"/>
  <c r="U141" i="35"/>
  <c r="T145" i="35"/>
  <c r="T148" i="35"/>
  <c r="T150" i="35"/>
  <c r="T153" i="35"/>
  <c r="U158" i="35"/>
  <c r="U161" i="35"/>
  <c r="U167" i="35"/>
  <c r="U170" i="35"/>
  <c r="T173" i="35"/>
  <c r="T176" i="35"/>
  <c r="U177" i="35"/>
  <c r="T179" i="35"/>
  <c r="U180" i="35"/>
  <c r="T182" i="35"/>
  <c r="U183" i="35"/>
  <c r="U96" i="35"/>
  <c r="T105" i="35"/>
  <c r="T108" i="35"/>
  <c r="T118" i="35"/>
  <c r="U123" i="35"/>
  <c r="U125" i="35"/>
  <c r="U130" i="35"/>
  <c r="T190" i="35"/>
  <c r="T135" i="35"/>
  <c r="T138" i="35"/>
  <c r="T140" i="35"/>
  <c r="T143" i="35"/>
  <c r="U148" i="35"/>
  <c r="U151" i="35"/>
  <c r="U153" i="35"/>
  <c r="U156" i="35"/>
  <c r="T162" i="35"/>
  <c r="T169" i="35"/>
  <c r="T172" i="35"/>
  <c r="T175" i="35"/>
  <c r="U176" i="35"/>
  <c r="T178" i="35"/>
  <c r="U182" i="35"/>
  <c r="T95" i="35"/>
  <c r="U103" i="35"/>
  <c r="T113" i="35"/>
  <c r="T122" i="35"/>
  <c r="T126" i="35"/>
  <c r="T129" i="35"/>
  <c r="U190" i="35"/>
  <c r="U191" i="35"/>
  <c r="U143" i="35"/>
  <c r="T152" i="35"/>
  <c r="U160" i="35"/>
  <c r="U163" i="35"/>
  <c r="T168" i="35"/>
  <c r="T171" i="35"/>
  <c r="T174" i="35"/>
  <c r="U175" i="35"/>
  <c r="U178" i="35"/>
  <c r="T184" i="35"/>
  <c r="U10" i="35"/>
  <c r="U17" i="35"/>
  <c r="U21" i="35"/>
  <c r="T27" i="35"/>
  <c r="U38" i="35"/>
  <c r="U43" i="35"/>
  <c r="T47" i="35"/>
  <c r="U58" i="35"/>
  <c r="U61" i="35"/>
  <c r="U67" i="35"/>
  <c r="T78" i="35"/>
  <c r="T84" i="35"/>
  <c r="U98" i="35"/>
  <c r="T110" i="35"/>
  <c r="T116" i="35"/>
  <c r="T132" i="35"/>
  <c r="T192" i="35"/>
  <c r="U149" i="35"/>
  <c r="U155" i="35"/>
  <c r="U168" i="35"/>
  <c r="U171" i="35"/>
  <c r="U174" i="35"/>
  <c r="T177" i="35"/>
  <c r="U181" i="35"/>
  <c r="U184" i="35"/>
  <c r="S6" i="35"/>
  <c r="R8" i="35"/>
  <c r="R9" i="35"/>
  <c r="R12" i="35"/>
  <c r="R14" i="35"/>
  <c r="R16" i="35"/>
  <c r="R18" i="35"/>
  <c r="R20" i="35"/>
  <c r="R22" i="35"/>
  <c r="R24" i="35"/>
  <c r="R26" i="35"/>
  <c r="R28" i="35"/>
  <c r="R30" i="35"/>
  <c r="R33" i="35"/>
  <c r="R35" i="35"/>
  <c r="R38" i="35"/>
  <c r="R40" i="35"/>
  <c r="R41" i="35"/>
  <c r="R43" i="35"/>
  <c r="R45" i="35"/>
  <c r="R48" i="35"/>
  <c r="R49" i="35"/>
  <c r="R52" i="35"/>
  <c r="R53" i="35"/>
  <c r="R55" i="35"/>
  <c r="R57" i="35"/>
  <c r="R59" i="35"/>
  <c r="R61" i="35"/>
  <c r="R62" i="35"/>
  <c r="R64" i="35"/>
  <c r="R66" i="35"/>
  <c r="R69" i="35"/>
  <c r="R70" i="35"/>
  <c r="R72" i="35"/>
  <c r="R74" i="35"/>
  <c r="R76" i="35"/>
  <c r="R77" i="35"/>
  <c r="R79" i="35"/>
  <c r="R81" i="35"/>
  <c r="R83" i="35"/>
  <c r="R84" i="35"/>
  <c r="R87" i="35"/>
  <c r="R88" i="35"/>
  <c r="R90" i="35"/>
  <c r="R92" i="35"/>
  <c r="R94" i="35"/>
  <c r="R95" i="35"/>
  <c r="R97" i="35"/>
  <c r="R99" i="35"/>
  <c r="R102" i="35"/>
  <c r="R104" i="35"/>
  <c r="R106" i="35"/>
  <c r="R108" i="35"/>
  <c r="R110" i="35"/>
  <c r="R115" i="35"/>
  <c r="R117" i="35"/>
  <c r="R120" i="35"/>
  <c r="R122" i="35"/>
  <c r="R124" i="35"/>
  <c r="R125" i="35"/>
  <c r="R129" i="35"/>
  <c r="R130" i="35"/>
  <c r="R132" i="35"/>
  <c r="R134" i="35"/>
  <c r="R135" i="35"/>
  <c r="R137" i="35"/>
  <c r="R191" i="35"/>
  <c r="R194" i="35"/>
  <c r="R195" i="35"/>
  <c r="R140" i="35"/>
  <c r="R142" i="35"/>
  <c r="R144" i="35"/>
  <c r="R147" i="35"/>
  <c r="R148" i="35"/>
  <c r="R150" i="35"/>
  <c r="R152" i="35"/>
  <c r="R154" i="35"/>
  <c r="R156" i="35"/>
  <c r="R158" i="35"/>
  <c r="R160" i="35"/>
  <c r="R163" i="35"/>
  <c r="R7" i="35"/>
  <c r="R186" i="35" s="1"/>
  <c r="R10" i="35"/>
  <c r="R11" i="35"/>
  <c r="R13" i="35"/>
  <c r="R15" i="35"/>
  <c r="R17" i="35"/>
  <c r="R19" i="35"/>
  <c r="R21" i="35"/>
  <c r="R23" i="35"/>
  <c r="R25" i="35"/>
  <c r="R27" i="35"/>
  <c r="R29" i="35"/>
  <c r="R31" i="35"/>
  <c r="R32" i="35"/>
  <c r="R34" i="35"/>
  <c r="R36" i="35"/>
  <c r="R37" i="35"/>
  <c r="R39" i="35"/>
  <c r="R42" i="35"/>
  <c r="R44" i="35"/>
  <c r="R46" i="35"/>
  <c r="R47" i="35"/>
  <c r="R50" i="35"/>
  <c r="R51" i="35"/>
  <c r="R54" i="35"/>
  <c r="R56" i="35"/>
  <c r="R58" i="35"/>
  <c r="R60" i="35"/>
  <c r="R63" i="35"/>
  <c r="R65" i="35"/>
  <c r="R67" i="35"/>
  <c r="R68" i="35"/>
  <c r="R71" i="35"/>
  <c r="R73" i="35"/>
  <c r="R75" i="35"/>
  <c r="R78" i="35"/>
  <c r="R80" i="35"/>
  <c r="R82" i="35"/>
  <c r="R85" i="35"/>
  <c r="R86" i="35"/>
  <c r="R89" i="35"/>
  <c r="R91" i="35"/>
  <c r="R93" i="35"/>
  <c r="R96" i="35"/>
  <c r="R98" i="35"/>
  <c r="R100" i="35"/>
  <c r="R101" i="35"/>
  <c r="R103" i="35"/>
  <c r="R105" i="35"/>
  <c r="R107" i="35"/>
  <c r="R109" i="35"/>
  <c r="R111" i="35"/>
  <c r="R112" i="35"/>
  <c r="R113" i="35"/>
  <c r="R114" i="35"/>
  <c r="R116" i="35"/>
  <c r="R118" i="35"/>
  <c r="R119" i="35"/>
  <c r="R121" i="35"/>
  <c r="R123" i="35"/>
  <c r="R189" i="35"/>
  <c r="R126" i="35"/>
  <c r="R127" i="35"/>
  <c r="R128" i="35"/>
  <c r="R131" i="35"/>
  <c r="R133" i="35"/>
  <c r="R190" i="35"/>
  <c r="R136" i="35"/>
  <c r="R138" i="35"/>
  <c r="R192" i="35"/>
  <c r="R193" i="35"/>
  <c r="R139" i="35"/>
  <c r="R141" i="35"/>
  <c r="R143" i="35"/>
  <c r="R145" i="35"/>
  <c r="R146" i="35"/>
  <c r="R149" i="35"/>
  <c r="R151" i="35"/>
  <c r="R153" i="35"/>
  <c r="R155" i="35"/>
  <c r="R157" i="35"/>
  <c r="R159" i="35"/>
  <c r="R161" i="35"/>
  <c r="R162" i="35"/>
  <c r="S9" i="35"/>
  <c r="S13" i="35"/>
  <c r="S17" i="35"/>
  <c r="S21" i="35"/>
  <c r="S25" i="35"/>
  <c r="S29" i="35"/>
  <c r="S33" i="35"/>
  <c r="S37" i="35"/>
  <c r="S41" i="35"/>
  <c r="S45" i="35"/>
  <c r="S49" i="35"/>
  <c r="S53" i="35"/>
  <c r="S57" i="35"/>
  <c r="S61" i="35"/>
  <c r="S65" i="35"/>
  <c r="S69" i="35"/>
  <c r="S73" i="35"/>
  <c r="S77" i="35"/>
  <c r="S81" i="35"/>
  <c r="S85" i="35"/>
  <c r="S93" i="35"/>
  <c r="S97" i="35"/>
  <c r="S101" i="35"/>
  <c r="S105" i="35"/>
  <c r="S109" i="35"/>
  <c r="S113" i="35"/>
  <c r="S128" i="35"/>
  <c r="S154" i="35"/>
  <c r="S20" i="35"/>
  <c r="S28" i="35"/>
  <c r="S36" i="35"/>
  <c r="S44" i="35"/>
  <c r="S52" i="35"/>
  <c r="S64" i="35"/>
  <c r="S68" i="35"/>
  <c r="S10" i="35"/>
  <c r="S14" i="35"/>
  <c r="S18" i="35"/>
  <c r="S22" i="35"/>
  <c r="S26" i="35"/>
  <c r="S30" i="35"/>
  <c r="S34" i="35"/>
  <c r="S38" i="35"/>
  <c r="S42" i="35"/>
  <c r="S46" i="35"/>
  <c r="S50" i="35"/>
  <c r="S54" i="35"/>
  <c r="S58" i="35"/>
  <c r="S62" i="35"/>
  <c r="S66" i="35"/>
  <c r="S70" i="35"/>
  <c r="S74" i="35"/>
  <c r="S78" i="35"/>
  <c r="S82" i="35"/>
  <c r="S86" i="35"/>
  <c r="S90" i="35"/>
  <c r="S94" i="35"/>
  <c r="S98" i="35"/>
  <c r="S102" i="35"/>
  <c r="S106" i="35"/>
  <c r="S110" i="35"/>
  <c r="S114" i="35"/>
  <c r="S118" i="35"/>
  <c r="S122" i="35"/>
  <c r="S125" i="35"/>
  <c r="S129" i="35"/>
  <c r="S133" i="35"/>
  <c r="S136" i="35"/>
  <c r="S192" i="35"/>
  <c r="S195" i="35"/>
  <c r="S143" i="35"/>
  <c r="S147" i="35"/>
  <c r="S151" i="35"/>
  <c r="S155" i="35"/>
  <c r="S159" i="35"/>
  <c r="S163" i="35"/>
  <c r="S164" i="35"/>
  <c r="S165" i="35"/>
  <c r="S166" i="35"/>
  <c r="S167" i="35"/>
  <c r="S168" i="35"/>
  <c r="S169" i="35"/>
  <c r="S170" i="35"/>
  <c r="S171" i="35"/>
  <c r="S172" i="35"/>
  <c r="S173" i="35"/>
  <c r="S174" i="35"/>
  <c r="S175" i="35"/>
  <c r="S176" i="35"/>
  <c r="S177" i="35"/>
  <c r="S178" i="35"/>
  <c r="S179" i="35"/>
  <c r="S180" i="35"/>
  <c r="S181" i="35"/>
  <c r="S182" i="35"/>
  <c r="S183" i="35"/>
  <c r="S184" i="35"/>
  <c r="S89" i="35"/>
  <c r="S117" i="35"/>
  <c r="S121" i="35"/>
  <c r="S189" i="35"/>
  <c r="S132" i="35"/>
  <c r="S135" i="35"/>
  <c r="S191" i="35"/>
  <c r="S139" i="35"/>
  <c r="S142" i="35"/>
  <c r="S146" i="35"/>
  <c r="S150" i="35"/>
  <c r="S158" i="35"/>
  <c r="S162" i="35"/>
  <c r="S8" i="35"/>
  <c r="S12" i="35"/>
  <c r="S16" i="35"/>
  <c r="S24" i="35"/>
  <c r="S32" i="35"/>
  <c r="S40" i="35"/>
  <c r="S48" i="35"/>
  <c r="S56" i="35"/>
  <c r="S60" i="35"/>
  <c r="S72" i="35"/>
  <c r="R182" i="35"/>
  <c r="R178" i="35"/>
  <c r="R174" i="35"/>
  <c r="R170" i="35"/>
  <c r="R166" i="35"/>
  <c r="S160" i="35"/>
  <c r="S152" i="35"/>
  <c r="S144" i="35"/>
  <c r="S193" i="35"/>
  <c r="S190" i="35"/>
  <c r="S126" i="35"/>
  <c r="S119" i="35"/>
  <c r="S111" i="35"/>
  <c r="S103" i="35"/>
  <c r="S95" i="35"/>
  <c r="S87" i="35"/>
  <c r="S79" i="35"/>
  <c r="S67" i="35"/>
  <c r="S51" i="35"/>
  <c r="S35" i="35"/>
  <c r="S19" i="35"/>
  <c r="S15" i="35"/>
  <c r="W6" i="35"/>
  <c r="V6" i="35"/>
  <c r="T186" i="35"/>
  <c r="X57" i="34"/>
  <c r="X54" i="34"/>
  <c r="R57" i="34"/>
  <c r="R54" i="34"/>
  <c r="R6" i="34" s="1"/>
  <c r="Q37" i="35" l="1"/>
  <c r="Q195" i="35"/>
  <c r="P48" i="35"/>
  <c r="Q54" i="35"/>
  <c r="P147" i="35"/>
  <c r="P100" i="35"/>
  <c r="T183" i="35"/>
  <c r="T3" i="35" s="1"/>
  <c r="V108" i="35"/>
  <c r="V88" i="35"/>
  <c r="V186" i="35" s="1"/>
  <c r="V76" i="35"/>
  <c r="W56" i="35"/>
  <c r="W36" i="35"/>
  <c r="V20" i="35"/>
  <c r="P94" i="35"/>
  <c r="Q102" i="35"/>
  <c r="P192" i="35"/>
  <c r="P15" i="35"/>
  <c r="P112" i="35"/>
  <c r="P179" i="35"/>
  <c r="Q15" i="35"/>
  <c r="Q153" i="35"/>
  <c r="Q70" i="35"/>
  <c r="P111" i="35"/>
  <c r="Q101" i="35"/>
  <c r="P172" i="35"/>
  <c r="W148" i="35"/>
  <c r="V181" i="35"/>
  <c r="V171" i="35"/>
  <c r="W180" i="35"/>
  <c r="W162" i="35"/>
  <c r="W134" i="35"/>
  <c r="W139" i="35"/>
  <c r="V128" i="35"/>
  <c r="V165" i="35"/>
  <c r="V164" i="35"/>
  <c r="V152" i="35"/>
  <c r="W163" i="35"/>
  <c r="V149" i="35"/>
  <c r="W159" i="35"/>
  <c r="V176" i="35"/>
  <c r="W170" i="35"/>
  <c r="W169" i="35"/>
  <c r="U45" i="34"/>
  <c r="U11" i="34"/>
  <c r="U53" i="34"/>
  <c r="V17" i="34"/>
  <c r="V33" i="34"/>
  <c r="V49" i="34"/>
  <c r="U24" i="34"/>
  <c r="U40" i="34"/>
  <c r="V12" i="34"/>
  <c r="V28" i="34"/>
  <c r="U39" i="34"/>
  <c r="V44" i="34"/>
  <c r="V50" i="34"/>
  <c r="U33" i="34"/>
  <c r="V42" i="34"/>
  <c r="U27" i="34"/>
  <c r="V52" i="34"/>
  <c r="V19" i="34"/>
  <c r="V35" i="34"/>
  <c r="U10" i="34"/>
  <c r="U26" i="34"/>
  <c r="U42" i="34"/>
  <c r="V14" i="34"/>
  <c r="V8" i="34"/>
  <c r="U15" i="34"/>
  <c r="V32" i="34"/>
  <c r="U9" i="34"/>
  <c r="V38" i="34"/>
  <c r="V30" i="34"/>
  <c r="V53" i="34"/>
  <c r="V21" i="34"/>
  <c r="V37" i="34"/>
  <c r="U12" i="34"/>
  <c r="U28" i="34"/>
  <c r="U44" i="34"/>
  <c r="V16" i="34"/>
  <c r="U35" i="34"/>
  <c r="U41" i="34"/>
  <c r="U13" i="34"/>
  <c r="V58" i="34"/>
  <c r="V23" i="34"/>
  <c r="V39" i="34"/>
  <c r="U14" i="34"/>
  <c r="U30" i="34"/>
  <c r="U46" i="34"/>
  <c r="V18" i="34"/>
  <c r="V40" i="34"/>
  <c r="U49" i="34"/>
  <c r="U29" i="34"/>
  <c r="V9" i="34"/>
  <c r="V25" i="34"/>
  <c r="V41" i="34"/>
  <c r="U16" i="34"/>
  <c r="U32" i="34"/>
  <c r="U48" i="34"/>
  <c r="V20" i="34"/>
  <c r="U47" i="34"/>
  <c r="U31" i="34"/>
  <c r="J55" i="34"/>
  <c r="U55" i="34" s="1"/>
  <c r="U19" i="34"/>
  <c r="V51" i="34"/>
  <c r="U37" i="34"/>
  <c r="V13" i="34"/>
  <c r="V29" i="34"/>
  <c r="V45" i="34"/>
  <c r="U20" i="34"/>
  <c r="U36" i="34"/>
  <c r="U51" i="34"/>
  <c r="V24" i="34"/>
  <c r="U43" i="34"/>
  <c r="V36" i="34"/>
  <c r="U21" i="34"/>
  <c r="V34" i="34"/>
  <c r="U52" i="34"/>
  <c r="V15" i="34"/>
  <c r="V31" i="34"/>
  <c r="V47" i="34"/>
  <c r="U22" i="34"/>
  <c r="U38" i="34"/>
  <c r="V10" i="34"/>
  <c r="V26" i="34"/>
  <c r="U23" i="34"/>
  <c r="U17" i="34"/>
  <c r="P28" i="35"/>
  <c r="Q172" i="35"/>
  <c r="Q147" i="35"/>
  <c r="Q113" i="35"/>
  <c r="Q49" i="35"/>
  <c r="P173" i="35"/>
  <c r="P182" i="35"/>
  <c r="Q164" i="35"/>
  <c r="P137" i="35"/>
  <c r="P88" i="35"/>
  <c r="P24" i="35"/>
  <c r="Q130" i="35"/>
  <c r="Q161" i="35"/>
  <c r="P132" i="35"/>
  <c r="Q77" i="35"/>
  <c r="P7" i="35"/>
  <c r="P21" i="35"/>
  <c r="P37" i="35"/>
  <c r="P53" i="35"/>
  <c r="P69" i="35"/>
  <c r="P85" i="35"/>
  <c r="P101" i="35"/>
  <c r="P117" i="35"/>
  <c r="Q131" i="35"/>
  <c r="Q142" i="35"/>
  <c r="P159" i="35"/>
  <c r="Q12" i="35"/>
  <c r="Q28" i="35"/>
  <c r="Q44" i="35"/>
  <c r="Q60" i="35"/>
  <c r="Q76" i="35"/>
  <c r="Q92" i="35"/>
  <c r="Q108" i="35"/>
  <c r="Q124" i="35"/>
  <c r="Q137" i="35"/>
  <c r="P148" i="35"/>
  <c r="Q163" i="35"/>
  <c r="Q170" i="35"/>
  <c r="P141" i="35"/>
  <c r="P114" i="35"/>
  <c r="P82" i="35"/>
  <c r="P50" i="35"/>
  <c r="P18" i="35"/>
  <c r="Q99" i="35"/>
  <c r="Q67" i="35"/>
  <c r="Q35" i="35"/>
  <c r="P183" i="35"/>
  <c r="P20" i="35"/>
  <c r="P171" i="35"/>
  <c r="P143" i="35"/>
  <c r="Q105" i="35"/>
  <c r="Q41" i="35"/>
  <c r="Q155" i="35"/>
  <c r="P190" i="35"/>
  <c r="P80" i="35"/>
  <c r="P16" i="35"/>
  <c r="P116" i="35"/>
  <c r="P180" i="35"/>
  <c r="P156" i="35"/>
  <c r="Q128" i="35"/>
  <c r="Q69" i="35"/>
  <c r="P23" i="35"/>
  <c r="P39" i="35"/>
  <c r="P55" i="35"/>
  <c r="P71" i="35"/>
  <c r="P87" i="35"/>
  <c r="P103" i="35"/>
  <c r="P119" i="35"/>
  <c r="Q133" i="35"/>
  <c r="Q144" i="35"/>
  <c r="Q160" i="35"/>
  <c r="Q14" i="35"/>
  <c r="Q30" i="35"/>
  <c r="Q46" i="35"/>
  <c r="Q62" i="35"/>
  <c r="Q78" i="35"/>
  <c r="Q94" i="35"/>
  <c r="Q110" i="35"/>
  <c r="Q125" i="35"/>
  <c r="Q191" i="35"/>
  <c r="Q149" i="35"/>
  <c r="P166" i="35"/>
  <c r="P169" i="35"/>
  <c r="P139" i="35"/>
  <c r="P110" i="35"/>
  <c r="P78" i="35"/>
  <c r="P46" i="35"/>
  <c r="P14" i="35"/>
  <c r="Q95" i="35"/>
  <c r="Q63" i="35"/>
  <c r="Q31" i="35"/>
  <c r="Q171" i="35"/>
  <c r="Q184" i="35"/>
  <c r="Q169" i="35"/>
  <c r="Q97" i="35"/>
  <c r="Q33" i="35"/>
  <c r="Q123" i="35"/>
  <c r="P178" i="35"/>
  <c r="P158" i="35"/>
  <c r="P72" i="35"/>
  <c r="P8" i="35"/>
  <c r="P108" i="35"/>
  <c r="Q177" i="35"/>
  <c r="Q152" i="35"/>
  <c r="P124" i="35"/>
  <c r="Q61" i="35"/>
  <c r="P9" i="35"/>
  <c r="P25" i="35"/>
  <c r="P41" i="35"/>
  <c r="P57" i="35"/>
  <c r="P73" i="35"/>
  <c r="P89" i="35"/>
  <c r="P105" i="35"/>
  <c r="P121" i="35"/>
  <c r="Q134" i="35"/>
  <c r="Q146" i="35"/>
  <c r="Q162" i="35"/>
  <c r="Q16" i="35"/>
  <c r="Q32" i="35"/>
  <c r="Q48" i="35"/>
  <c r="Q64" i="35"/>
  <c r="Q80" i="35"/>
  <c r="Q96" i="35"/>
  <c r="Q112" i="35"/>
  <c r="Q127" i="35"/>
  <c r="Q193" i="35"/>
  <c r="P151" i="35"/>
  <c r="P168" i="35"/>
  <c r="Q165" i="35"/>
  <c r="P191" i="35"/>
  <c r="P106" i="35"/>
  <c r="P74" i="35"/>
  <c r="P42" i="35"/>
  <c r="P10" i="35"/>
  <c r="Q91" i="35"/>
  <c r="Q59" i="35"/>
  <c r="Q27" i="35"/>
  <c r="Q192" i="35"/>
  <c r="Q182" i="35"/>
  <c r="Q138" i="35"/>
  <c r="Q89" i="35"/>
  <c r="Q25" i="35"/>
  <c r="P92" i="35"/>
  <c r="Q176" i="35"/>
  <c r="Q189" i="35"/>
  <c r="P64" i="35"/>
  <c r="Q181" i="35"/>
  <c r="P84" i="35"/>
  <c r="P176" i="35"/>
  <c r="P149" i="35"/>
  <c r="Q117" i="35"/>
  <c r="Q53" i="35"/>
  <c r="P11" i="35"/>
  <c r="P27" i="35"/>
  <c r="P43" i="35"/>
  <c r="P59" i="35"/>
  <c r="P75" i="35"/>
  <c r="P91" i="35"/>
  <c r="P107" i="35"/>
  <c r="P123" i="35"/>
  <c r="P136" i="35"/>
  <c r="Q148" i="35"/>
  <c r="P165" i="35"/>
  <c r="Q18" i="35"/>
  <c r="Q34" i="35"/>
  <c r="Q50" i="35"/>
  <c r="Q66" i="35"/>
  <c r="Q82" i="35"/>
  <c r="Q98" i="35"/>
  <c r="Q114" i="35"/>
  <c r="P129" i="35"/>
  <c r="Q139" i="35"/>
  <c r="Q154" i="35"/>
  <c r="Q183" i="35"/>
  <c r="P161" i="35"/>
  <c r="P135" i="35"/>
  <c r="P102" i="35"/>
  <c r="P70" i="35"/>
  <c r="P38" i="35"/>
  <c r="Q119" i="35"/>
  <c r="Q87" i="35"/>
  <c r="Q55" i="35"/>
  <c r="Q23" i="35"/>
  <c r="P127" i="35"/>
  <c r="P181" i="35"/>
  <c r="P163" i="35"/>
  <c r="Q190" i="35"/>
  <c r="Q81" i="35"/>
  <c r="Q17" i="35"/>
  <c r="P68" i="35"/>
  <c r="Q174" i="35"/>
  <c r="P120" i="35"/>
  <c r="P56" i="35"/>
  <c r="P177" i="35"/>
  <c r="P60" i="35"/>
  <c r="P174" i="35"/>
  <c r="Q145" i="35"/>
  <c r="Q109" i="35"/>
  <c r="Q45" i="35"/>
  <c r="P13" i="35"/>
  <c r="P29" i="35"/>
  <c r="P45" i="35"/>
  <c r="P61" i="35"/>
  <c r="P77" i="35"/>
  <c r="P93" i="35"/>
  <c r="P109" i="35"/>
  <c r="P189" i="35"/>
  <c r="P138" i="35"/>
  <c r="Q151" i="35"/>
  <c r="Q166" i="35"/>
  <c r="Q20" i="35"/>
  <c r="Q36" i="35"/>
  <c r="Q52" i="35"/>
  <c r="Q68" i="35"/>
  <c r="Q84" i="35"/>
  <c r="Q100" i="35"/>
  <c r="Q116" i="35"/>
  <c r="P131" i="35"/>
  <c r="P140" i="35"/>
  <c r="Q156" i="35"/>
  <c r="Q180" i="35"/>
  <c r="Q157" i="35"/>
  <c r="Q132" i="35"/>
  <c r="P98" i="35"/>
  <c r="P66" i="35"/>
  <c r="P34" i="35"/>
  <c r="Q115" i="35"/>
  <c r="Q83" i="35"/>
  <c r="Q51" i="35"/>
  <c r="Q19" i="35"/>
  <c r="P76" i="35"/>
  <c r="P154" i="35"/>
  <c r="Q126" i="35"/>
  <c r="Q65" i="35"/>
  <c r="P6" i="35"/>
  <c r="Q141" i="35"/>
  <c r="P104" i="35"/>
  <c r="P40" i="35"/>
  <c r="Q143" i="35"/>
  <c r="P12" i="35"/>
  <c r="P167" i="35"/>
  <c r="P193" i="35"/>
  <c r="Q93" i="35"/>
  <c r="Q29" i="35"/>
  <c r="P17" i="35"/>
  <c r="P33" i="35"/>
  <c r="P49" i="35"/>
  <c r="P65" i="35"/>
  <c r="P81" i="35"/>
  <c r="P97" i="35"/>
  <c r="P113" i="35"/>
  <c r="P128" i="35"/>
  <c r="P194" i="35"/>
  <c r="P155" i="35"/>
  <c r="Q8" i="35"/>
  <c r="Q24" i="35"/>
  <c r="Q40" i="35"/>
  <c r="Q56" i="35"/>
  <c r="Q72" i="35"/>
  <c r="Q88" i="35"/>
  <c r="Q104" i="35"/>
  <c r="Q120" i="35"/>
  <c r="P134" i="35"/>
  <c r="P144" i="35"/>
  <c r="P160" i="35"/>
  <c r="Q175" i="35"/>
  <c r="Q150" i="35"/>
  <c r="P122" i="35"/>
  <c r="P90" i="35"/>
  <c r="P58" i="35"/>
  <c r="P26" i="35"/>
  <c r="Q107" i="35"/>
  <c r="Q75" i="35"/>
  <c r="Q43" i="35"/>
  <c r="Q11" i="35"/>
  <c r="P52" i="35"/>
  <c r="P175" i="35"/>
  <c r="P150" i="35"/>
  <c r="Q121" i="35"/>
  <c r="Q57" i="35"/>
  <c r="Q179" i="35"/>
  <c r="P184" i="35"/>
  <c r="Q167" i="35"/>
  <c r="Q194" i="35"/>
  <c r="P96" i="35"/>
  <c r="P32" i="35"/>
  <c r="P195" i="35"/>
  <c r="Q6" i="35"/>
  <c r="P164" i="35"/>
  <c r="Q136" i="35"/>
  <c r="Q85" i="35"/>
  <c r="Q21" i="35"/>
  <c r="P19" i="35"/>
  <c r="P35" i="35"/>
  <c r="P51" i="35"/>
  <c r="P67" i="35"/>
  <c r="P83" i="35"/>
  <c r="P99" i="35"/>
  <c r="P115" i="35"/>
  <c r="Q129" i="35"/>
  <c r="Q140" i="35"/>
  <c r="P157" i="35"/>
  <c r="Q10" i="35"/>
  <c r="Q26" i="35"/>
  <c r="Q42" i="35"/>
  <c r="Q58" i="35"/>
  <c r="Q74" i="35"/>
  <c r="Q90" i="35"/>
  <c r="Q106" i="35"/>
  <c r="Q122" i="35"/>
  <c r="Q135" i="35"/>
  <c r="P146" i="35"/>
  <c r="P162" i="35"/>
  <c r="Q173" i="35"/>
  <c r="P145" i="35"/>
  <c r="P118" i="35"/>
  <c r="P86" i="35"/>
  <c r="P54" i="35"/>
  <c r="P22" i="35"/>
  <c r="Q103" i="35"/>
  <c r="Q71" i="35"/>
  <c r="Q39" i="35"/>
  <c r="Q7" i="35"/>
  <c r="V40" i="35"/>
  <c r="W32" i="35"/>
  <c r="V16" i="35"/>
  <c r="W8" i="35"/>
  <c r="Q79" i="35"/>
  <c r="Q158" i="35"/>
  <c r="Q38" i="35"/>
  <c r="P79" i="35"/>
  <c r="P170" i="35"/>
  <c r="Q9" i="35"/>
  <c r="V11" i="34"/>
  <c r="W96" i="35"/>
  <c r="V79" i="35"/>
  <c r="V59" i="35"/>
  <c r="V39" i="35"/>
  <c r="W31" i="35"/>
  <c r="V15" i="35"/>
  <c r="W7" i="35"/>
  <c r="Q111" i="35"/>
  <c r="P142" i="35"/>
  <c r="Q22" i="35"/>
  <c r="P63" i="35"/>
  <c r="P36" i="35"/>
  <c r="Q73" i="35"/>
  <c r="V46" i="34"/>
  <c r="R164" i="35"/>
  <c r="R165" i="35"/>
  <c r="R6" i="35"/>
  <c r="S161" i="35"/>
  <c r="S31" i="35"/>
  <c r="S88" i="35"/>
  <c r="R168" i="35"/>
  <c r="S127" i="35"/>
  <c r="S23" i="35"/>
  <c r="S149" i="35"/>
  <c r="S148" i="35"/>
  <c r="R181" i="35"/>
  <c r="S153" i="35"/>
  <c r="S7" i="35"/>
  <c r="S83" i="35"/>
  <c r="S157" i="35"/>
  <c r="S123" i="35"/>
  <c r="S138" i="35"/>
  <c r="S92" i="35"/>
  <c r="R180" i="35"/>
  <c r="S112" i="35"/>
  <c r="S99" i="35"/>
  <c r="S39" i="35"/>
  <c r="R177" i="35"/>
  <c r="S107" i="35"/>
  <c r="R167" i="35"/>
  <c r="S71" i="35"/>
  <c r="S140" i="35"/>
  <c r="S96" i="35"/>
  <c r="S11" i="35"/>
  <c r="S124" i="35"/>
  <c r="R176" i="35"/>
  <c r="S100" i="35"/>
  <c r="S156" i="35"/>
  <c r="S47" i="35"/>
  <c r="S194" i="35"/>
  <c r="S91" i="35"/>
  <c r="S104" i="35"/>
  <c r="S131" i="35"/>
  <c r="R172" i="35"/>
  <c r="S75" i="35"/>
  <c r="S115" i="35"/>
  <c r="R184" i="35"/>
  <c r="S134" i="35"/>
  <c r="S63" i="35"/>
  <c r="R179" i="35"/>
  <c r="S59" i="35"/>
  <c r="R171" i="35"/>
  <c r="S55" i="35"/>
  <c r="S108" i="35"/>
  <c r="R183" i="35"/>
  <c r="S130" i="35"/>
  <c r="S43" i="35"/>
  <c r="P32" i="34"/>
  <c r="O52" i="34"/>
  <c r="O23" i="34"/>
  <c r="O39" i="34"/>
  <c r="P13" i="34"/>
  <c r="P29" i="34"/>
  <c r="P45" i="34"/>
  <c r="O18" i="34"/>
  <c r="O48" i="34"/>
  <c r="O32" i="34"/>
  <c r="P18" i="34"/>
  <c r="O34" i="34"/>
  <c r="P12" i="34"/>
  <c r="O8" i="34"/>
  <c r="P36" i="34"/>
  <c r="O9" i="34"/>
  <c r="O25" i="34"/>
  <c r="O41" i="34"/>
  <c r="P15" i="34"/>
  <c r="P31" i="34"/>
  <c r="P47" i="34"/>
  <c r="O20" i="34"/>
  <c r="P38" i="34"/>
  <c r="D55" i="34"/>
  <c r="O55" i="34" s="1"/>
  <c r="O11" i="34"/>
  <c r="O57" i="34" s="1"/>
  <c r="O54" i="34" s="1"/>
  <c r="O27" i="34"/>
  <c r="O43" i="34"/>
  <c r="P17" i="34"/>
  <c r="P33" i="34"/>
  <c r="P49" i="34"/>
  <c r="O22" i="34"/>
  <c r="O44" i="34"/>
  <c r="P24" i="34"/>
  <c r="P10" i="34"/>
  <c r="O42" i="34"/>
  <c r="O13" i="34"/>
  <c r="O29" i="34"/>
  <c r="O45" i="34"/>
  <c r="P19" i="34"/>
  <c r="P35" i="34"/>
  <c r="O51" i="34"/>
  <c r="O24" i="34"/>
  <c r="P16" i="34"/>
  <c r="P50" i="34"/>
  <c r="P34" i="34"/>
  <c r="P51" i="34"/>
  <c r="O30" i="34"/>
  <c r="P44" i="34"/>
  <c r="O53" i="34"/>
  <c r="O15" i="34"/>
  <c r="O31" i="34"/>
  <c r="O47" i="34"/>
  <c r="P21" i="34"/>
  <c r="P37" i="34"/>
  <c r="O10" i="34"/>
  <c r="O26" i="34"/>
  <c r="O40" i="34"/>
  <c r="O50" i="34"/>
  <c r="P28" i="34"/>
  <c r="P8" i="34"/>
  <c r="P53" i="34"/>
  <c r="O19" i="34"/>
  <c r="O35" i="34"/>
  <c r="P9" i="34"/>
  <c r="P25" i="34"/>
  <c r="P41" i="34"/>
  <c r="O14" i="34"/>
  <c r="O36" i="34"/>
  <c r="P26" i="34"/>
  <c r="P20" i="34"/>
  <c r="P22" i="34"/>
  <c r="P40" i="34"/>
  <c r="P58" i="34"/>
  <c r="O21" i="34"/>
  <c r="O37" i="34"/>
  <c r="P11" i="34"/>
  <c r="P27" i="34"/>
  <c r="P43" i="34"/>
  <c r="O16" i="34"/>
  <c r="P42" i="34"/>
  <c r="O46" i="34"/>
  <c r="P30" i="35"/>
  <c r="P133" i="35"/>
  <c r="Q168" i="35"/>
  <c r="P47" i="35"/>
  <c r="P152" i="35"/>
  <c r="P130" i="35"/>
  <c r="P186" i="35" l="1"/>
  <c r="V3" i="35"/>
  <c r="O6" i="34"/>
  <c r="R3" i="35"/>
  <c r="U57" i="34"/>
  <c r="U54" i="34" s="1"/>
  <c r="U6" i="34" s="1"/>
  <c r="P3"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0" authorId="0" shapeId="0" xr:uid="{00000000-0006-0000-0600-000001000000}">
      <text>
        <r>
          <rPr>
            <b/>
            <sz val="9"/>
            <color indexed="81"/>
            <rFont val="Tahoma"/>
            <family val="2"/>
          </rPr>
          <t>Author:</t>
        </r>
        <r>
          <rPr>
            <sz val="9"/>
            <color indexed="81"/>
            <rFont val="Tahoma"/>
            <family val="2"/>
          </rPr>
          <t xml:space="preserve">
Duplicate with SO4=</t>
        </r>
      </text>
    </comment>
    <comment ref="B21" authorId="0" shapeId="0" xr:uid="{00000000-0006-0000-0600-000002000000}">
      <text>
        <r>
          <rPr>
            <b/>
            <sz val="9"/>
            <color indexed="81"/>
            <rFont val="Tahoma"/>
            <family val="2"/>
          </rPr>
          <t>Author:</t>
        </r>
        <r>
          <rPr>
            <sz val="9"/>
            <color indexed="81"/>
            <rFont val="Tahoma"/>
            <family val="2"/>
          </rPr>
          <t xml:space="preserve">
Duplicate with Cl-</t>
        </r>
      </text>
    </comment>
    <comment ref="B22" authorId="0" shapeId="0" xr:uid="{00000000-0006-0000-0600-000003000000}">
      <text>
        <r>
          <rPr>
            <b/>
            <sz val="9"/>
            <color indexed="81"/>
            <rFont val="Tahoma"/>
            <family val="2"/>
          </rPr>
          <t>Author:</t>
        </r>
        <r>
          <rPr>
            <sz val="9"/>
            <color indexed="81"/>
            <rFont val="Tahoma"/>
            <family val="2"/>
          </rPr>
          <t xml:space="preserve">
Duplicate with K+</t>
        </r>
      </text>
    </comment>
    <comment ref="B27" authorId="0" shapeId="0" xr:uid="{00000000-0006-0000-0600-000004000000}">
      <text>
        <r>
          <rPr>
            <b/>
            <sz val="9"/>
            <color indexed="81"/>
            <rFont val="Tahoma"/>
            <family val="2"/>
          </rPr>
          <t>Author:</t>
        </r>
        <r>
          <rPr>
            <sz val="9"/>
            <color indexed="81"/>
            <rFont val="Tahoma"/>
            <family val="2"/>
          </rPr>
          <t xml:space="preserve">
Move to PM profile</t>
        </r>
      </text>
    </comment>
    <comment ref="B39" authorId="0" shapeId="0" xr:uid="{00000000-0006-0000-0600-000005000000}">
      <text>
        <r>
          <rPr>
            <b/>
            <sz val="9"/>
            <color indexed="81"/>
            <rFont val="Tahoma"/>
            <family val="2"/>
          </rPr>
          <t>Author:</t>
        </r>
        <r>
          <rPr>
            <sz val="9"/>
            <color indexed="81"/>
            <rFont val="Tahoma"/>
            <family val="2"/>
          </rPr>
          <t xml:space="preserve">
Move to PM profile</t>
        </r>
      </text>
    </comment>
    <comment ref="B52" authorId="0" shapeId="0" xr:uid="{00000000-0006-0000-0600-000006000000}">
      <text>
        <r>
          <rPr>
            <b/>
            <sz val="9"/>
            <color indexed="81"/>
            <rFont val="Tahoma"/>
            <family val="2"/>
          </rPr>
          <t>Author:</t>
        </r>
        <r>
          <rPr>
            <sz val="9"/>
            <color indexed="81"/>
            <rFont val="Tahoma"/>
            <family val="2"/>
          </rPr>
          <t xml:space="preserve">
Reff et al., 2009 assume H2O is zero for combustion sources</t>
        </r>
      </text>
    </comment>
    <comment ref="B53" authorId="0" shapeId="0" xr:uid="{00000000-0006-0000-0600-000007000000}">
      <text>
        <r>
          <rPr>
            <b/>
            <sz val="9"/>
            <color indexed="81"/>
            <rFont val="Tahoma"/>
            <family val="2"/>
          </rPr>
          <t>Author:</t>
        </r>
        <r>
          <rPr>
            <sz val="9"/>
            <color indexed="81"/>
            <rFont val="Tahoma"/>
            <family val="2"/>
          </rPr>
          <t xml:space="preserve">
70% of OC for residential wood combustion, as recommended by Reff et al., 2009.</t>
        </r>
      </text>
    </comment>
    <comment ref="B54" authorId="0" shapeId="0" xr:uid="{00000000-0006-0000-0600-000008000000}">
      <text>
        <r>
          <rPr>
            <b/>
            <sz val="9"/>
            <color indexed="81"/>
            <rFont val="Tahoma"/>
            <family val="2"/>
          </rPr>
          <t>Author:</t>
        </r>
        <r>
          <rPr>
            <sz val="9"/>
            <color indexed="81"/>
            <rFont val="Tahoma"/>
            <family val="2"/>
          </rPr>
          <t xml:space="preserve">
Following Reff et al., 2009 to calculate this mass.</t>
        </r>
      </text>
    </comment>
    <comment ref="B55" authorId="0" shapeId="0" xr:uid="{00000000-0006-0000-0600-000009000000}">
      <text>
        <r>
          <rPr>
            <b/>
            <sz val="9"/>
            <color indexed="81"/>
            <rFont val="Tahoma"/>
            <family val="2"/>
          </rPr>
          <t>Author:</t>
        </r>
        <r>
          <rPr>
            <sz val="9"/>
            <color indexed="81"/>
            <rFont val="Tahoma"/>
            <family val="2"/>
          </rPr>
          <t xml:space="preserve">
=gravimetric mass minus Sum of speciated.</t>
        </r>
      </text>
    </comment>
    <comment ref="O57" authorId="0" shapeId="0" xr:uid="{00000000-0006-0000-0600-00000A000000}">
      <text>
        <r>
          <rPr>
            <b/>
            <sz val="9"/>
            <color indexed="81"/>
            <rFont val="Tahoma"/>
            <family val="2"/>
          </rPr>
          <t>Author:</t>
        </r>
        <r>
          <rPr>
            <sz val="9"/>
            <color indexed="81"/>
            <rFont val="Tahoma"/>
            <family val="2"/>
          </rPr>
          <t xml:space="preserve">
Per Madeleine, subtract SO4= that is neutralized with NH4+.</t>
        </r>
      </text>
    </comment>
    <comment ref="R57" authorId="0" shapeId="0" xr:uid="{00000000-0006-0000-0600-00000B000000}">
      <text>
        <r>
          <rPr>
            <b/>
            <sz val="9"/>
            <color indexed="81"/>
            <rFont val="Tahoma"/>
            <family val="2"/>
          </rPr>
          <t>Author:</t>
        </r>
        <r>
          <rPr>
            <sz val="9"/>
            <color indexed="81"/>
            <rFont val="Tahoma"/>
            <family val="2"/>
          </rPr>
          <t xml:space="preserve">
Per Madeleine, subtract SO4= that is neutralized with NH4+.</t>
        </r>
      </text>
    </comment>
    <comment ref="U57" authorId="0" shapeId="0" xr:uid="{00000000-0006-0000-0600-00000C000000}">
      <text>
        <r>
          <rPr>
            <b/>
            <sz val="9"/>
            <color indexed="81"/>
            <rFont val="Tahoma"/>
            <family val="2"/>
          </rPr>
          <t>Author:</t>
        </r>
        <r>
          <rPr>
            <sz val="9"/>
            <color indexed="81"/>
            <rFont val="Tahoma"/>
            <family val="2"/>
          </rPr>
          <t xml:space="preserve">
Per Madeleine, subtract SO4= that is neutralized with NH4+.</t>
        </r>
      </text>
    </comment>
    <comment ref="X57" authorId="0" shapeId="0" xr:uid="{00000000-0006-0000-0600-00000D000000}">
      <text>
        <r>
          <rPr>
            <b/>
            <sz val="9"/>
            <color indexed="81"/>
            <rFont val="Tahoma"/>
            <family val="2"/>
          </rPr>
          <t>Author:</t>
        </r>
        <r>
          <rPr>
            <sz val="9"/>
            <color indexed="81"/>
            <rFont val="Tahoma"/>
            <family val="2"/>
          </rPr>
          <t xml:space="preserve">
Per Madeleine, subtract SO4= that is neutralized with NH4+.</t>
        </r>
      </text>
    </comment>
    <comment ref="B58" authorId="0" shapeId="0" xr:uid="{00000000-0006-0000-0600-00000E000000}">
      <text>
        <r>
          <rPr>
            <b/>
            <sz val="9"/>
            <color indexed="81"/>
            <rFont val="Tahoma"/>
            <family val="2"/>
          </rPr>
          <t>Author:</t>
        </r>
        <r>
          <rPr>
            <sz val="9"/>
            <color indexed="81"/>
            <rFont val="Tahoma"/>
            <family val="2"/>
          </rPr>
          <t xml:space="preserve">
Following Reff et al., 2009 to calculate this mass.</t>
        </r>
      </text>
    </comment>
  </commentList>
</comments>
</file>

<file path=xl/sharedStrings.xml><?xml version="1.0" encoding="utf-8"?>
<sst xmlns="http://schemas.openxmlformats.org/spreadsheetml/2006/main" count="3115" uniqueCount="494">
  <si>
    <t>P_NUMBER</t>
  </si>
  <si>
    <t>NAME</t>
  </si>
  <si>
    <t>SAMPLE_NO</t>
  </si>
  <si>
    <t>QUALITY</t>
  </si>
  <si>
    <t>CONTROLS</t>
  </si>
  <si>
    <t>P_DATE</t>
  </si>
  <si>
    <t>NOTES</t>
  </si>
  <si>
    <t>TOTAL</t>
  </si>
  <si>
    <t>MASTER_POL</t>
  </si>
  <si>
    <t>T_METHOD</t>
  </si>
  <si>
    <t>NORM_BASIS</t>
  </si>
  <si>
    <t>ORIG_COMPO</t>
  </si>
  <si>
    <t>STANDARD</t>
  </si>
  <si>
    <t>INCL_GAS</t>
  </si>
  <si>
    <t>TEST_YEAR</t>
  </si>
  <si>
    <t>J_RATING</t>
  </si>
  <si>
    <t>V_RATING</t>
  </si>
  <si>
    <t>D_RATING</t>
  </si>
  <si>
    <t>REGION</t>
  </si>
  <si>
    <t>LOWER_SIZE</t>
  </si>
  <si>
    <t>UPPER_SIZE</t>
  </si>
  <si>
    <t>SIBLING</t>
  </si>
  <si>
    <t>VERSION</t>
  </si>
  <si>
    <t>SIMPLIFIED</t>
  </si>
  <si>
    <t>95463AE6</t>
  </si>
  <si>
    <t>Residential Wood Combustion - Fireplace, Softwood</t>
  </si>
  <si>
    <t>C</t>
  </si>
  <si>
    <t>None</t>
  </si>
  <si>
    <t>PM</t>
  </si>
  <si>
    <t>Wood combustion tests were conducted at Desert Research Institute (DRI) in Reno, NV, using wood samples obtained from Denver, CO. Fireplace tests were conducted in a Heatilator model E36 fireplace (with a model GR4 grate). Wood stove tests were conducted with a noncatalytic Pineridge appliance. Each appliance was placed in the center of a shed with a 18 ft by 8 in. i.d. stainless steel exhaust flue extended through the center of the roof. Wood types burned in the fireplace included Ponderosa pine, pinion pine, Missouri oak, scrub oak, mixed hardwood (cottonwood, birch, aspen), and synthetic log. Fires were started with black print newspaper. Kindling was the same species used as the fuel for every test. The weight of the fuel, and therefore the burn rate, was monitored continuously throughout all of the tests using a Digimatex scale. Wood moisture content was measured with a Delmhorst meter.  A dilution stack sampler was built at DRI in order to collect emissions during the wood combustion source tests. Emissions were drawn into the dilution sampler, where they were mixed under turbulent conditions with ambient air that was filtered through a high-efficiency particulate air (HEPA) filter (to remove particulate matter) and an activated carbon bed (to remove gas-phase organics) prior to entering the chamber. Fireplace emissions were diluted 20-40 times, and wood stove emissions were diluted 50-70 times.</t>
  </si>
  <si>
    <t>Sum of species</t>
  </si>
  <si>
    <t>95464AE6</t>
  </si>
  <si>
    <t>Residential Wood Combustion - Fireplace, Hardwood</t>
  </si>
  <si>
    <t>95465AE6</t>
  </si>
  <si>
    <t>Residential Wood Combustion – Noncatalytic Woodstove, Hardwood</t>
  </si>
  <si>
    <t>95466AE6</t>
  </si>
  <si>
    <t>Residential Wood Combustion - Fireplace, Synthetic</t>
  </si>
  <si>
    <t>E</t>
  </si>
  <si>
    <t># of samples based on Yes in Table 1. count oak as hardwood?</t>
  </si>
  <si>
    <t>ID</t>
  </si>
  <si>
    <t>P_TYPE</t>
  </si>
  <si>
    <t>DATA_ORIGN</t>
  </si>
  <si>
    <t>PRIMARY</t>
  </si>
  <si>
    <t>DESCRIPTIO</t>
  </si>
  <si>
    <t>DOCUMENT</t>
  </si>
  <si>
    <t>P</t>
  </si>
  <si>
    <t>Literature</t>
  </si>
  <si>
    <t>The objective of this study was to quantify emission rates of compounds that may further improve assessment of source apportionment relative to estimates developed from previous studies. The ultimate goal of this study was also to increase the knowledge base of air toxics that are emitted from the combustion of wood during residential heating.</t>
  </si>
  <si>
    <t>McDonald, J.D., B. Zielinska, E.M. Fujita, J.C. Sagebiel, J.C. Chow, and J.G. Watson (2000). Fine Particle and Gaseous Emission Rates from Residential Wood Combustion. Environmental Science and Technology, vol. 34, no. 11, pp. 2080-2091.</t>
  </si>
  <si>
    <t>G</t>
  </si>
  <si>
    <t>SPECIES_ID</t>
  </si>
  <si>
    <t>WEIGHT_PER</t>
  </si>
  <si>
    <t>UNCERTAINT</t>
  </si>
  <si>
    <t>UNC_METHOD</t>
  </si>
  <si>
    <t>ANLYMETHOD</t>
  </si>
  <si>
    <t>Standard deviation</t>
  </si>
  <si>
    <t>TOR</t>
  </si>
  <si>
    <t>IC</t>
  </si>
  <si>
    <t>CO</t>
  </si>
  <si>
    <t>AA</t>
  </si>
  <si>
    <t>XRF</t>
  </si>
  <si>
    <t>GC-MS</t>
  </si>
  <si>
    <t>Inferred</t>
  </si>
  <si>
    <t>KEYWORD</t>
  </si>
  <si>
    <t>Residential Wood Combustion; Fireplace; Softwood</t>
  </si>
  <si>
    <t>Residential Wood Combustion; Fireplace; Hardwood</t>
  </si>
  <si>
    <t>Residential Wood Combustion; Noncatalytic Woodstove; Hardwood</t>
  </si>
  <si>
    <t>Residential Wood Combustion; Fireplace; Synthetic</t>
  </si>
  <si>
    <t>Version</t>
  </si>
  <si>
    <t>VOCtoTOG</t>
  </si>
  <si>
    <t>G95467</t>
  </si>
  <si>
    <t>Weight percent computed using mg/kg data in Table 2. No methane measurements in this study.  Per SPECIATE workgroup's decision, added 21.632 % of methane based on Profile #4642 and adjusted weight percent as necessary.</t>
  </si>
  <si>
    <t>TOG</t>
  </si>
  <si>
    <t>G95468</t>
  </si>
  <si>
    <t>G95469</t>
  </si>
  <si>
    <t>G95470</t>
  </si>
  <si>
    <t>Standard Deviation</t>
  </si>
  <si>
    <t>GC-MS and GC-FID</t>
  </si>
  <si>
    <t>HPLC-UV</t>
  </si>
  <si>
    <t>Steps: 1. calculate the remaining SO4=, after neutralizing with NH4+; 2. calculate metal-bound oxygen using the metal-to-oxygen ratios; 3. adjust a new metal-bound oxygen if the remaining SO4= is larger than zero; 4. Per SPECIATE workgroup, since the sum of species is very close to 100%, no change to OC to make the sum of species equal to 100%.</t>
  </si>
  <si>
    <t>Profile #</t>
  </si>
  <si>
    <t>fireplace, softwood</t>
  </si>
  <si>
    <t>fireplace, hardwood</t>
  </si>
  <si>
    <t>wood stove, hardwood</t>
  </si>
  <si>
    <t>synthetic</t>
  </si>
  <si>
    <t>synthetic log</t>
  </si>
  <si>
    <t>Compound</t>
  </si>
  <si>
    <t>method</t>
  </si>
  <si>
    <t>Average</t>
  </si>
  <si>
    <t>STDEV</t>
  </si>
  <si>
    <t>median</t>
  </si>
  <si>
    <t>Wt%</t>
  </si>
  <si>
    <t>SORTED! From Reff et al. (required for VLOOKUP to work)</t>
  </si>
  <si>
    <t>Sum of speciated</t>
  </si>
  <si>
    <t>Oxygen/Metal Ratio</t>
  </si>
  <si>
    <t>mg/kg</t>
  </si>
  <si>
    <t>log (mg/kg)</t>
  </si>
  <si>
    <t>Ag</t>
  </si>
  <si>
    <t>organic carbon</t>
  </si>
  <si>
    <t>OC</t>
  </si>
  <si>
    <t>Al</t>
  </si>
  <si>
    <t>elemental carbon</t>
  </si>
  <si>
    <t>EC</t>
  </si>
  <si>
    <t>As</t>
  </si>
  <si>
    <t>nitrate</t>
  </si>
  <si>
    <t>NO3-</t>
  </si>
  <si>
    <t>Ba</t>
  </si>
  <si>
    <t>sulfate</t>
  </si>
  <si>
    <t>SO4=</t>
  </si>
  <si>
    <t>Ca</t>
  </si>
  <si>
    <t>ammonium</t>
  </si>
  <si>
    <t>NH4+</t>
  </si>
  <si>
    <t>Cd</t>
  </si>
  <si>
    <t>chloride</t>
  </si>
  <si>
    <t>Cl-</t>
  </si>
  <si>
    <t>Ce</t>
  </si>
  <si>
    <t>soluble potassium</t>
  </si>
  <si>
    <t>K+</t>
  </si>
  <si>
    <t>Co</t>
  </si>
  <si>
    <t>Sodium</t>
  </si>
  <si>
    <t>Na</t>
  </si>
  <si>
    <t>Cr</t>
  </si>
  <si>
    <t>Magnesium</t>
  </si>
  <si>
    <t>Mg</t>
  </si>
  <si>
    <t>Cu</t>
  </si>
  <si>
    <t>Aluminum</t>
  </si>
  <si>
    <t>Fe</t>
  </si>
  <si>
    <t>Silicon</t>
  </si>
  <si>
    <t>Si</t>
  </si>
  <si>
    <t>Ga</t>
  </si>
  <si>
    <t>Phosphorus</t>
  </si>
  <si>
    <t>Hg</t>
  </si>
  <si>
    <t>Sulfur</t>
  </si>
  <si>
    <t>S</t>
  </si>
  <si>
    <t>In</t>
  </si>
  <si>
    <t>Chlorine</t>
  </si>
  <si>
    <t>K</t>
  </si>
  <si>
    <t>Potassium</t>
  </si>
  <si>
    <t>La</t>
  </si>
  <si>
    <t>Calcium</t>
  </si>
  <si>
    <t>Iron</t>
  </si>
  <si>
    <t>Mn</t>
  </si>
  <si>
    <t>Zinc</t>
  </si>
  <si>
    <t>Zn</t>
  </si>
  <si>
    <t>Mo</t>
  </si>
  <si>
    <t>Bromine</t>
  </si>
  <si>
    <t>Br</t>
  </si>
  <si>
    <t>Particle-phase PAH</t>
  </si>
  <si>
    <t>Ni</t>
  </si>
  <si>
    <t>Phenanthrene</t>
  </si>
  <si>
    <t>Filter/PUF/XAD/PUF</t>
  </si>
  <si>
    <t>2-Methylphenanthrene</t>
  </si>
  <si>
    <t>Pb</t>
  </si>
  <si>
    <t>1-Methylphenanthrene</t>
  </si>
  <si>
    <t>Pd</t>
  </si>
  <si>
    <t>3,6-Dimethylphenanthrene</t>
  </si>
  <si>
    <t>Rb</t>
  </si>
  <si>
    <t>1,7-Dimethylphenanthrene</t>
  </si>
  <si>
    <t>Sb</t>
  </si>
  <si>
    <t>Retene</t>
  </si>
  <si>
    <t>Se</t>
  </si>
  <si>
    <t>Pyrene</t>
  </si>
  <si>
    <t>Indeno[123-cd]Pyrene</t>
  </si>
  <si>
    <t>Sn</t>
  </si>
  <si>
    <t>Benzo(e)Pyrene</t>
  </si>
  <si>
    <t>Sr</t>
  </si>
  <si>
    <t>Benzo(a)Pyrene</t>
  </si>
  <si>
    <t>Ti</t>
  </si>
  <si>
    <t>7-Methylbenzo[a]pyrene</t>
  </si>
  <si>
    <t>V</t>
  </si>
  <si>
    <t>Miscellaneous particle-phase PAH</t>
  </si>
  <si>
    <t>Anthracene</t>
  </si>
  <si>
    <t>Zr</t>
  </si>
  <si>
    <t>9-Methylanthracene</t>
  </si>
  <si>
    <t>Fluoranthene</t>
  </si>
  <si>
    <t>Benzonaphthothiophene</t>
  </si>
  <si>
    <t>Benz(a)anthracene</t>
  </si>
  <si>
    <t>7-Methylbenz[a]anthracene</t>
  </si>
  <si>
    <t>Chrysene</t>
  </si>
  <si>
    <t>Benzo(b+j+k)FL</t>
  </si>
  <si>
    <t>Dibenz(ah+ac)anthracene</t>
  </si>
  <si>
    <t>Benzo(b)chrysene</t>
  </si>
  <si>
    <t>Benzo(ghi)Perylene</t>
  </si>
  <si>
    <t>Coronene</t>
  </si>
  <si>
    <t>Particulate Water</t>
  </si>
  <si>
    <t>Non-Carbon Organic Matter</t>
  </si>
  <si>
    <r>
      <rPr>
        <b/>
        <sz val="11"/>
        <color rgb="FFFF0000"/>
        <rFont val="Calibri"/>
        <family val="2"/>
        <scheme val="minor"/>
      </rPr>
      <t>NEW</t>
    </r>
    <r>
      <rPr>
        <sz val="11"/>
        <color theme="1"/>
        <rFont val="Calibri"/>
        <family val="2"/>
        <scheme val="minor"/>
      </rPr>
      <t xml:space="preserve"> Metal-bound Oxygen</t>
    </r>
  </si>
  <si>
    <t>Other Unspeciated PM</t>
  </si>
  <si>
    <t>Not neutralized SO4=</t>
  </si>
  <si>
    <t>Metal-bound Oxygen</t>
  </si>
  <si>
    <t>particulate PAHs^h</t>
  </si>
  <si>
    <t>sum of elements</t>
  </si>
  <si>
    <t>Select Tenax Class Emission Rates (not Included In total VOC)</t>
  </si>
  <si>
    <t xml:space="preserve">Phenol+MethylPhenols </t>
  </si>
  <si>
    <t>Tenax</t>
  </si>
  <si>
    <t>na</t>
  </si>
  <si>
    <t xml:space="preserve">sesquiterpenes </t>
  </si>
  <si>
    <t xml:space="preserve">Mass (g/kg) </t>
  </si>
  <si>
    <t>gravimetry</t>
  </si>
  <si>
    <t xml:space="preserve">sum of particulate species^l(g/kg) </t>
  </si>
  <si>
    <t>Sampling method</t>
  </si>
  <si>
    <t>Sum of speciated mass</t>
  </si>
  <si>
    <t>Methane</t>
  </si>
  <si>
    <t>acetylene</t>
  </si>
  <si>
    <t>Canister</t>
  </si>
  <si>
    <t>ethane</t>
  </si>
  <si>
    <t>propane</t>
  </si>
  <si>
    <t>n-butane</t>
  </si>
  <si>
    <t>n-pentane</t>
  </si>
  <si>
    <t>n-hexane</t>
  </si>
  <si>
    <t>isobutane</t>
  </si>
  <si>
    <t>isopentane</t>
  </si>
  <si>
    <t>3-methylpentane</t>
  </si>
  <si>
    <t>ethene</t>
  </si>
  <si>
    <t>propene</t>
  </si>
  <si>
    <t>t-2-butene</t>
  </si>
  <si>
    <t>c-2-butene</t>
  </si>
  <si>
    <t>1-butene&amp;i-butene</t>
  </si>
  <si>
    <t>1,3-butadiene</t>
  </si>
  <si>
    <t>1-pentene</t>
  </si>
  <si>
    <t>trans-2-pentene</t>
  </si>
  <si>
    <t>cis-2-pentene</t>
  </si>
  <si>
    <t>1,3-pentadiene</t>
  </si>
  <si>
    <t>1-hexene</t>
  </si>
  <si>
    <t>trans-2-hexene</t>
  </si>
  <si>
    <t>cis-2-hexene</t>
  </si>
  <si>
    <t>3-methyl-1-butene</t>
  </si>
  <si>
    <t>2-methyl-3-pentene</t>
  </si>
  <si>
    <t>t-3-methyl-2-pentene</t>
  </si>
  <si>
    <t>1,3-cyclopentadiene</t>
  </si>
  <si>
    <t>cyclopentene</t>
  </si>
  <si>
    <t>cyclopentane</t>
  </si>
  <si>
    <t>methylcyclopentane</t>
  </si>
  <si>
    <t>1-methylcyclopentene</t>
  </si>
  <si>
    <t>cyclohexane</t>
  </si>
  <si>
    <t>cyclohexene</t>
  </si>
  <si>
    <t>n-heptane</t>
  </si>
  <si>
    <t>n-octane</t>
  </si>
  <si>
    <t>n-nonane</t>
  </si>
  <si>
    <t>n-decane</t>
  </si>
  <si>
    <t>n-undecane</t>
  </si>
  <si>
    <t>n-dodecane</t>
  </si>
  <si>
    <t>n-tridecane</t>
  </si>
  <si>
    <t>n-tetradecane</t>
  </si>
  <si>
    <t>n-pentadecane</t>
  </si>
  <si>
    <t>n-hexadecane</t>
  </si>
  <si>
    <t>n-heptadecane</t>
  </si>
  <si>
    <t>n-octadecane</t>
  </si>
  <si>
    <t>n-nonadecane</t>
  </si>
  <si>
    <t>n-eicosane</t>
  </si>
  <si>
    <t>2,3-dimethylpentane</t>
  </si>
  <si>
    <t>2,5-dimethylhexane</t>
  </si>
  <si>
    <t>2,4-dimethylhexane</t>
  </si>
  <si>
    <t>2,3,4-trimethylpentane</t>
  </si>
  <si>
    <t>2-methylheptane</t>
  </si>
  <si>
    <t>4-methylheptane</t>
  </si>
  <si>
    <t>3-methylheptane</t>
  </si>
  <si>
    <t>2,2,5-trimethylhexane</t>
  </si>
  <si>
    <t>4,4-dimethylheptane</t>
  </si>
  <si>
    <t>3,3-dimethylheptane</t>
  </si>
  <si>
    <t>3-methyloctane</t>
  </si>
  <si>
    <t>1-heptene</t>
  </si>
  <si>
    <t>1-octene</t>
  </si>
  <si>
    <t>1-nonene</t>
  </si>
  <si>
    <t>1-dodecene</t>
  </si>
  <si>
    <t>2,4,4-trimethyl-1-pentene</t>
  </si>
  <si>
    <t>methylcyclohexane</t>
  </si>
  <si>
    <t>1,1-dimethylcyclohexane</t>
  </si>
  <si>
    <t>isopropylcyclohexane</t>
  </si>
  <si>
    <t>furan</t>
  </si>
  <si>
    <t>2-methylfuran</t>
  </si>
  <si>
    <t>3-methylfuran</t>
  </si>
  <si>
    <t>nq</t>
  </si>
  <si>
    <t>tetrahydrofuran-2-methyl</t>
  </si>
  <si>
    <t>2-ethylfuran</t>
  </si>
  <si>
    <t>2,5-dimethylfuran</t>
  </si>
  <si>
    <t>2,4-dimethylfuran</t>
  </si>
  <si>
    <t>2-furaldehyde</t>
  </si>
  <si>
    <t>3-furaldehyde</t>
  </si>
  <si>
    <t>5-methylfuraldehyde</t>
  </si>
  <si>
    <t>benzofuran</t>
  </si>
  <si>
    <t>furanmethanol</t>
  </si>
  <si>
    <t>7-methylbenzofuran</t>
  </si>
  <si>
    <t>2-methylbenzofuran</t>
  </si>
  <si>
    <t>Caprolactone</t>
  </si>
  <si>
    <t>butyrolactone</t>
  </si>
  <si>
    <t>glyoxal</t>
  </si>
  <si>
    <t>DNPH</t>
  </si>
  <si>
    <t>acetone (+propanal)</t>
  </si>
  <si>
    <t>3-butene-2-one</t>
  </si>
  <si>
    <t>butanone</t>
  </si>
  <si>
    <t>2-pentanone</t>
  </si>
  <si>
    <t>3-methyl-3-butene-2-one</t>
  </si>
  <si>
    <t>formaldehyde</t>
  </si>
  <si>
    <t>acetaldehyde</t>
  </si>
  <si>
    <t>proponal</t>
  </si>
  <si>
    <t>2-methylpropanal</t>
  </si>
  <si>
    <t>butanal</t>
  </si>
  <si>
    <t>pentanal</t>
  </si>
  <si>
    <t>hexanal</t>
  </si>
  <si>
    <t>octanal</t>
  </si>
  <si>
    <t>nonanal (+undecene)</t>
  </si>
  <si>
    <t>decanal</t>
  </si>
  <si>
    <t>acrolein</t>
  </si>
  <si>
    <t>butenal</t>
  </si>
  <si>
    <t>pentenal</t>
  </si>
  <si>
    <t>methanol (+methyl formate)</t>
  </si>
  <si>
    <t>ethanol (+acn+acroelin)</t>
  </si>
  <si>
    <t>2-propanol (+2tne lbutene)</t>
  </si>
  <si>
    <t>ethylacetate</t>
  </si>
  <si>
    <t>methoxybenzene</t>
  </si>
  <si>
    <t>benzaldehyde</t>
  </si>
  <si>
    <t>cyclopentanone</t>
  </si>
  <si>
    <t>acetophenone</t>
  </si>
  <si>
    <t>methybenzaldehyde</t>
  </si>
  <si>
    <t>ethanol-1,3-methoxybenzene</t>
  </si>
  <si>
    <t>phenol</t>
  </si>
  <si>
    <t>methylphenol-a</t>
  </si>
  <si>
    <t>methylphenol-b</t>
  </si>
  <si>
    <t>guaiacol</t>
  </si>
  <si>
    <t>4-methylguaiacol</t>
  </si>
  <si>
    <t>4-ethylguaiacol</t>
  </si>
  <si>
    <t>4-propylguaiacol</t>
  </si>
  <si>
    <t>4-allylguaiacol</t>
  </si>
  <si>
    <t>4-formylguaiacol</t>
  </si>
  <si>
    <t>isoeugenol</t>
  </si>
  <si>
    <t>acetovanillone</t>
  </si>
  <si>
    <t>syringol</t>
  </si>
  <si>
    <t>4-methylsyringol</t>
  </si>
  <si>
    <t>4-ethylsyringol</t>
  </si>
  <si>
    <t>4-propylsyringol</t>
  </si>
  <si>
    <t>syringaldehyde</t>
  </si>
  <si>
    <t>chloromethane</t>
  </si>
  <si>
    <t>methylene chloride</t>
  </si>
  <si>
    <t>isoprene</t>
  </si>
  <si>
    <t>alpha-pinene</t>
  </si>
  <si>
    <t>beta-pinene</t>
  </si>
  <si>
    <t>3-carene</t>
  </si>
  <si>
    <t>limonene</t>
  </si>
  <si>
    <t>sesquiterpene-e</t>
  </si>
  <si>
    <t>benzene</t>
  </si>
  <si>
    <t>toluene</t>
  </si>
  <si>
    <t>ethylbenzene</t>
  </si>
  <si>
    <t>m&amp;p-xylene</t>
  </si>
  <si>
    <t>o-xylene</t>
  </si>
  <si>
    <t>styrene (+heptanal)</t>
  </si>
  <si>
    <t>isopropylbenzene</t>
  </si>
  <si>
    <t>n-propylbenzene</t>
  </si>
  <si>
    <t>meta ethyltoluene</t>
  </si>
  <si>
    <t>para-ethyltoluene</t>
  </si>
  <si>
    <t>ortho-ethyltoluene</t>
  </si>
  <si>
    <t>1,3,5-trimethylbenzene</t>
  </si>
  <si>
    <t>1,2,4-trimethylbenzene</t>
  </si>
  <si>
    <t>1,2,3-timethylbenzene</t>
  </si>
  <si>
    <t>isobutylbenzene</t>
  </si>
  <si>
    <t>sec-butylbenzene</t>
  </si>
  <si>
    <t>ortho-isopropyltoluene</t>
  </si>
  <si>
    <t>diethylbenzene</t>
  </si>
  <si>
    <t>' 1.40</t>
  </si>
  <si>
    <t>2-propyltoluene</t>
  </si>
  <si>
    <t>1,2,4,5-tetramethylbenzene</t>
  </si>
  <si>
    <t>1,2,3,5-tetramethylbenzene</t>
  </si>
  <si>
    <t xml:space="preserve">1,2,3,4-tetramethylbenzene </t>
  </si>
  <si>
    <t>1.06</t>
  </si>
  <si>
    <t>indan</t>
  </si>
  <si>
    <t>1-methyl-indan</t>
  </si>
  <si>
    <t>indene</t>
  </si>
  <si>
    <t>methylindene</t>
  </si>
  <si>
    <t>dihydronaphthalene</t>
  </si>
  <si>
    <t>Naphthalene</t>
  </si>
  <si>
    <t>2-methylnaphthalene</t>
  </si>
  <si>
    <t>1-methylnaphthalene</t>
  </si>
  <si>
    <t>' 12.71</t>
  </si>
  <si>
    <t>2,6+2,7-dimenaphthalene</t>
  </si>
  <si>
    <t>1,7+1,3+1,6-dimenaphthalene</t>
  </si>
  <si>
    <t>2,3+1,4+1,5-dimenaphthalene</t>
  </si>
  <si>
    <t>1,2-dimenaphthalene</t>
  </si>
  <si>
    <t>1,8-dimenapthalene</t>
  </si>
  <si>
    <t>1-Ethyl-2-methylnaphthalene</t>
  </si>
  <si>
    <t>2-Ethyl-1-methylnaphthalene</t>
  </si>
  <si>
    <t>1,2,8-Trimethylnaphthalene</t>
  </si>
  <si>
    <t>Biphenyl</t>
  </si>
  <si>
    <t>3-Methylbiphenyl</t>
  </si>
  <si>
    <t>4-Methylbiphenyl</t>
  </si>
  <si>
    <t>Acenaphthylene</t>
  </si>
  <si>
    <t>Acenaphthene</t>
  </si>
  <si>
    <t>Fluorene</t>
  </si>
  <si>
    <t>1-Methylfluorene</t>
  </si>
  <si>
    <t>Delete, same as ID 935</t>
  </si>
  <si>
    <t>eugenol</t>
  </si>
  <si>
    <t>Not in the final paper.  But, in the supporting document</t>
  </si>
  <si>
    <t>mechloroform</t>
  </si>
  <si>
    <t>sesquiterpene-a</t>
  </si>
  <si>
    <t>sesquiterpene-b</t>
  </si>
  <si>
    <t>sesquiterpene-c</t>
  </si>
  <si>
    <t>sesquiterpene-d</t>
  </si>
  <si>
    <t>sesquiterpene-f</t>
  </si>
  <si>
    <t xml:space="preserve">Alkanes(c3-c6) </t>
  </si>
  <si>
    <t xml:space="preserve">Alkanes(c7-c12) </t>
  </si>
  <si>
    <t xml:space="preserve">Alkenes(c3-c6) </t>
  </si>
  <si>
    <t xml:space="preserve">Alkenes(c7-12) </t>
  </si>
  <si>
    <t>Furans</t>
  </si>
  <si>
    <t xml:space="preserve">Carbonyls(C2-C9) </t>
  </si>
  <si>
    <t xml:space="preserve">Other oxy </t>
  </si>
  <si>
    <t>alcohols</t>
  </si>
  <si>
    <t xml:space="preserve">Resins/Terpenoid </t>
  </si>
  <si>
    <t xml:space="preserve">Aromatic (non-PAH) </t>
  </si>
  <si>
    <t xml:space="preserve">Halogen </t>
  </si>
  <si>
    <t>identified VOC^e</t>
  </si>
  <si>
    <t>unidentified VOC^f</t>
  </si>
  <si>
    <t>gaseous guaiacols^g</t>
  </si>
  <si>
    <t>particulate guaiacols^g</t>
  </si>
  <si>
    <t>syringols^g</t>
  </si>
  <si>
    <t>gaseous PAHs^h</t>
  </si>
  <si>
    <t xml:space="preserve">CO (g/kg) </t>
  </si>
  <si>
    <t>IR</t>
  </si>
  <si>
    <t xml:space="preserve">Isotopic Carbon (%modern carbon) </t>
  </si>
  <si>
    <t>na=not applicable: nq=not quantified; either because it was not seen or because it coeluted with another compound and could not be resolved. a=n_pentadecane coelutes with some unidentified compounds; b=single wood stove profile from tenax; c=Retene is l-methyl-7-isopropylphenanthrene d=emission summary includes all measured compounds (VOC sununary from can data only), totals include compounds not shown in table; e=VOC total based only on compounds quantified by the canister analysis; f=unidentified VOC includes unidentified hydrocarbons from the canister analysis; g=methoxylated phenolgas/particle distribution based on Hawthorne(28) work, where gas phase guaicols are guaiacol, methylguaiacol, and ethylguaiacol; h=PAH gas/particle distribution assumed to occur at Phenanthrene; i=sum of particle species includes particulate organics, elements (normalized for oxygenated species),elemental carbon, and organic carbon (normalized by multiplying by 1.2 (to compensate for oxy species) and by subtracting particulate species measured);j=ref. 13 oak; k=ref. 13 pine; l=ref. 2 synthetic log ;m=ref. 2 pine; n=ref. 2 oak; o=ref. 6 pine; p=ref. 6 oak; q=ref. 56 birch; r=ref. 56 spruce; s=ref. 50 pine; t=ref. 50 hardwood; u=ref. 55 softwood; v=ref. 55hardwood. Can.=canister; Filter/PUF/XAD/PUF=Filter/PUF/XAD/PUF; XRF=x-ray fluorescence; TOR=thermal/optical reflectance; IC=ion chromatography; AA= atomic absorption spectroscopy; CO=colorimetry; IR=infrared.</t>
  </si>
  <si>
    <t>Except for hardwood fireplace, all others have more speciated mass than the sum of Row 206-211</t>
  </si>
  <si>
    <t>Use the speciated mass as the normalization basis</t>
  </si>
  <si>
    <t>sample</t>
  </si>
  <si>
    <t>used in profilea</t>
  </si>
  <si>
    <t>appliance</t>
  </si>
  <si>
    <t>fuel</t>
  </si>
  <si>
    <t>type of</t>
  </si>
  <si>
    <t>grate</t>
  </si>
  <si>
    <t>target</t>
  </si>
  <si>
    <t>burn</t>
  </si>
  <si>
    <t>av</t>
  </si>
  <si>
    <t>wood</t>
  </si>
  <si>
    <t>rate</t>
  </si>
  <si>
    <t>burned</t>
  </si>
  <si>
    <t>firebox</t>
  </si>
  <si>
    <t>moist.</t>
  </si>
  <si>
    <t>VOC</t>
  </si>
  <si>
    <t>SVOC/ PMb</t>
  </si>
  <si>
    <t>fuel load</t>
  </si>
  <si>
    <t>burn rate</t>
  </si>
  <si>
    <t>(kg/h)c</t>
  </si>
  <si>
    <t>(kg)</t>
  </si>
  <si>
    <t>T (°C)</t>
  </si>
  <si>
    <t>% wet</t>
  </si>
  <si>
    <t>g/kg</t>
  </si>
  <si>
    <t>FS01</t>
  </si>
  <si>
    <t>yes</t>
  </si>
  <si>
    <t>fireplace</t>
  </si>
  <si>
    <t>Ponderosa pine</t>
  </si>
  <si>
    <t>softwood</t>
  </si>
  <si>
    <t>naf</t>
  </si>
  <si>
    <t>e</t>
  </si>
  <si>
    <t>FS02</t>
  </si>
  <si>
    <t>no</t>
  </si>
  <si>
    <t>FS03</t>
  </si>
  <si>
    <t>FS04</t>
  </si>
  <si>
    <t>pinion pine</t>
  </si>
  <si>
    <t>FS05</t>
  </si>
  <si>
    <t>FH01</t>
  </si>
  <si>
    <t>mixed hardwoods</t>
  </si>
  <si>
    <t>hardwood</t>
  </si>
  <si>
    <t>FH02</t>
  </si>
  <si>
    <t>FH03</t>
  </si>
  <si>
    <t>oak</t>
  </si>
  <si>
    <t>FH04</t>
  </si>
  <si>
    <t>FH05</t>
  </si>
  <si>
    <t>FSY1</t>
  </si>
  <si>
    <t>WH01</t>
  </si>
  <si>
    <t>wood stove</t>
  </si>
  <si>
    <t>high</t>
  </si>
  <si>
    <t>low</t>
  </si>
  <si>
    <t>WH02</t>
  </si>
  <si>
    <t>WH03</t>
  </si>
  <si>
    <t>WH04</t>
  </si>
  <si>
    <t>WH05</t>
  </si>
  <si>
    <t>WH06</t>
  </si>
  <si>
    <t>WH07</t>
  </si>
  <si>
    <t>WH08</t>
  </si>
  <si>
    <t>1. P_NUMBER - added AE6 to PM and added G to gas profiles</t>
  </si>
  <si>
    <t>Weight percent computed from mg/kg data in supporting document. Added PNCOM and MO using AE6 profile calculation procedures in Reff, et. al., Environmental Science &amp; Technology 2009 43 (15), 5790-5796; DOI: 10.1021/es802930x (Supplemental Information).</t>
  </si>
  <si>
    <t>From: Strum, Madeleine [mailto:Strum.Madeleine@epa.gov]</t>
  </si>
  <si>
    <t>Sent: Thursday, March 07, 2019 9:14 AM</t>
  </si>
  <si>
    <t>To: Ying Hsu; Frank Divita</t>
  </si>
  <si>
    <t>Cc: Menetrez, Marc</t>
  </si>
  <si>
    <t>Subject: FW: SPECIATE profile QA</t>
  </si>
  <si>
    <t>Ying</t>
  </si>
  <si>
    <t>The only change to these profiles is to comment on the MBO calculation in the NOTES.</t>
  </si>
  <si>
    <t>Madeleine Strum|U.S. Environmental Protection Agency|109 TW Alexander Drive, RTP, NC  27711</t>
  </si>
  <si>
    <t>Office of Air Quality Planning and Standards|Air Quality Assessment Division|Emission Inventory and Analysis Group|919 541 2383</t>
  </si>
  <si>
    <t>From: Pouliot, George</t>
  </si>
  <si>
    <t>Sent: Monday, March 4, 2019 1:39 PM</t>
  </si>
  <si>
    <t>To: Strum, Madeleine &lt;Strum.Madeleine@epa.gov&gt;</t>
  </si>
  <si>
    <t>Subject: RE: SPECIATE profile QA</t>
  </si>
  <si>
    <t>Here is my QA report. I did not find anything significant other than the workbook lacks a description in the Notes section about the metal  bound oxygen calculation (which I am not sure if this is required or not)</t>
  </si>
  <si>
    <t>-George</t>
  </si>
  <si>
    <t>Use 21.632 % from Profile #4642.  Data from  supporting document at https://pubs.acs.org/doi/suppl/10.1021/es9909632/suppl_file/es9909632_s.pdf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</si>
</sst>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9" x14ac:knownFonts="1">
    <font>
      <sz val="11"/>
      <color theme="1"/>
      <name val="Calibri"/>
      <family val="2"/>
      <scheme val="minor"/>
    </font>
    <font>
      <sz val="10"/>
      <name val="Arial"/>
      <family val="2"/>
    </font>
    <font>
      <sz val="10"/>
      <color indexed="8"/>
      <name val="Arial"/>
      <family val="2"/>
    </font>
    <font>
      <sz val="10"/>
      <color indexed="8"/>
      <name val="Arial"/>
      <family val="2"/>
    </font>
    <font>
      <b/>
      <sz val="9"/>
      <color indexed="81"/>
      <name val="Tahoma"/>
      <family val="2"/>
    </font>
    <font>
      <sz val="9"/>
      <color indexed="81"/>
      <name val="Tahoma"/>
      <family val="2"/>
    </font>
    <font>
      <sz val="11"/>
      <color rgb="FFFF0000"/>
      <name val="Calibri"/>
      <family val="2"/>
      <scheme val="minor"/>
    </font>
    <font>
      <b/>
      <sz val="11"/>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indexed="22"/>
        <bgColor indexed="0"/>
      </patternFill>
    </fill>
    <fill>
      <patternFill patternType="solid">
        <fgColor rgb="FF00B0F0"/>
        <bgColor indexed="64"/>
      </patternFill>
    </fill>
    <fill>
      <patternFill patternType="solid">
        <fgColor indexed="22"/>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7">
    <xf numFmtId="0" fontId="0" fillId="0" borderId="0"/>
    <xf numFmtId="0" fontId="1" fillId="0" borderId="0"/>
    <xf numFmtId="0" fontId="2" fillId="0" borderId="0"/>
    <xf numFmtId="0" fontId="2" fillId="0" borderId="0"/>
    <xf numFmtId="0" fontId="3" fillId="0" borderId="0"/>
    <xf numFmtId="0" fontId="2" fillId="0" borderId="0"/>
    <xf numFmtId="0" fontId="2" fillId="0" borderId="0"/>
  </cellStyleXfs>
  <cellXfs count="36">
    <xf numFmtId="0" fontId="0" fillId="0" borderId="0" xfId="0"/>
    <xf numFmtId="0" fontId="0" fillId="2" borderId="0" xfId="0" applyFill="1"/>
    <xf numFmtId="0" fontId="2" fillId="3" borderId="1" xfId="2" applyFont="1" applyFill="1" applyBorder="1" applyAlignment="1">
      <alignment horizontal="center"/>
    </xf>
    <xf numFmtId="0" fontId="2" fillId="3" borderId="2" xfId="2" applyFont="1" applyFill="1" applyBorder="1" applyAlignment="1">
      <alignment horizontal="center"/>
    </xf>
    <xf numFmtId="0" fontId="2" fillId="3" borderId="0" xfId="3" applyFont="1" applyFill="1" applyBorder="1" applyAlignment="1">
      <alignment horizontal="center"/>
    </xf>
    <xf numFmtId="0" fontId="2" fillId="3" borderId="2" xfId="4" applyFont="1" applyFill="1" applyBorder="1" applyAlignment="1">
      <alignment horizontal="center"/>
    </xf>
    <xf numFmtId="0" fontId="2" fillId="3" borderId="2" xfId="5" applyFont="1" applyFill="1" applyBorder="1" applyAlignment="1">
      <alignment horizontal="center"/>
    </xf>
    <xf numFmtId="0" fontId="0" fillId="0" borderId="0" xfId="0" applyFill="1"/>
    <xf numFmtId="0" fontId="7" fillId="0" borderId="0" xfId="0" applyFont="1"/>
    <xf numFmtId="3" fontId="7" fillId="0" borderId="0" xfId="0" applyNumberFormat="1" applyFont="1"/>
    <xf numFmtId="0" fontId="6" fillId="0" borderId="0" xfId="0" applyFont="1" applyFill="1"/>
    <xf numFmtId="3" fontId="0" fillId="0" borderId="0" xfId="0" applyNumberFormat="1"/>
    <xf numFmtId="0" fontId="0" fillId="4" borderId="0" xfId="0" applyFill="1"/>
    <xf numFmtId="0" fontId="6" fillId="0" borderId="0" xfId="0" applyFont="1"/>
    <xf numFmtId="0" fontId="8" fillId="0" borderId="0" xfId="0" applyFont="1"/>
    <xf numFmtId="0" fontId="2" fillId="0" borderId="0" xfId="2" applyFont="1" applyFill="1" applyBorder="1" applyAlignment="1"/>
    <xf numFmtId="14" fontId="0" fillId="0" borderId="0" xfId="0" applyNumberFormat="1"/>
    <xf numFmtId="0" fontId="2" fillId="3" borderId="0" xfId="6" applyFont="1" applyFill="1" applyBorder="1" applyAlignment="1">
      <alignment horizontal="center"/>
    </xf>
    <xf numFmtId="0" fontId="2" fillId="5" borderId="0" xfId="6" applyFont="1" applyFill="1" applyBorder="1" applyAlignment="1">
      <alignment horizontal="center" wrapText="1"/>
    </xf>
    <xf numFmtId="0" fontId="2" fillId="5" borderId="0" xfId="6" applyFont="1" applyFill="1" applyBorder="1" applyAlignment="1">
      <alignment horizontal="center"/>
    </xf>
    <xf numFmtId="0" fontId="1" fillId="0" borderId="0" xfId="0" applyFont="1" applyBorder="1" applyAlignment="1"/>
    <xf numFmtId="0" fontId="0" fillId="0" borderId="0" xfId="0" applyFill="1" applyAlignment="1"/>
    <xf numFmtId="0" fontId="1" fillId="0" borderId="0" xfId="0" applyFont="1" applyAlignment="1">
      <alignment horizontal="center"/>
    </xf>
    <xf numFmtId="0" fontId="1" fillId="0" borderId="0" xfId="0" quotePrefix="1" applyFont="1" applyAlignment="1">
      <alignment horizontal="left"/>
    </xf>
    <xf numFmtId="164" fontId="0" fillId="0" borderId="0" xfId="0" applyNumberFormat="1"/>
    <xf numFmtId="0" fontId="2" fillId="0" borderId="0" xfId="4" applyFont="1" applyFill="1" applyBorder="1" applyAlignment="1">
      <alignment horizontal="left"/>
    </xf>
    <xf numFmtId="0" fontId="2" fillId="0" borderId="0" xfId="4" applyFont="1" applyFill="1" applyBorder="1" applyAlignment="1">
      <alignment horizontal="right"/>
    </xf>
    <xf numFmtId="49" fontId="2" fillId="0" borderId="0" xfId="4" applyNumberFormat="1" applyFont="1" applyFill="1" applyBorder="1" applyAlignment="1">
      <alignment horizontal="right"/>
    </xf>
    <xf numFmtId="165" fontId="2" fillId="0" borderId="0" xfId="4" applyNumberFormat="1" applyFont="1" applyFill="1" applyBorder="1" applyAlignment="1">
      <alignment horizontal="left"/>
    </xf>
    <xf numFmtId="0" fontId="0" fillId="0" borderId="0" xfId="0" applyBorder="1"/>
    <xf numFmtId="0" fontId="1" fillId="0" borderId="0" xfId="0" applyFont="1"/>
    <xf numFmtId="0" fontId="7"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0" fontId="0" fillId="0" borderId="0" xfId="0" applyAlignment="1">
      <alignment horizontal="center"/>
    </xf>
    <xf numFmtId="0" fontId="0" fillId="0" borderId="0" xfId="0" applyAlignment="1">
      <alignment horizontal="center" wrapText="1"/>
    </xf>
  </cellXfs>
  <cellStyles count="7">
    <cellStyle name="Normal" xfId="0" builtinId="0"/>
    <cellStyle name="Normal 2" xfId="1" xr:uid="{00000000-0005-0000-0000-000001000000}"/>
    <cellStyle name="Normal_Profile Table" xfId="6" xr:uid="{00000000-0005-0000-0000-000002000000}"/>
    <cellStyle name="Normal_Sheet1" xfId="2" xr:uid="{00000000-0005-0000-0000-000003000000}"/>
    <cellStyle name="Normal_Sheet3" xfId="4" xr:uid="{00000000-0005-0000-0000-000004000000}"/>
    <cellStyle name="Normal_Sheet4" xfId="3" xr:uid="{00000000-0005-0000-0000-000005000000}"/>
    <cellStyle name="Normal_Sheet5"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
  <sheetViews>
    <sheetView workbookViewId="0">
      <pane xSplit="1" ySplit="1" topLeftCell="B2" activePane="bottomRight" state="frozen"/>
      <selection pane="topRight" activeCell="B1" sqref="B1"/>
      <selection pane="bottomLeft" activeCell="A2" sqref="A2"/>
      <selection pane="bottomRight" activeCell="G2" sqref="G2:G5"/>
    </sheetView>
  </sheetViews>
  <sheetFormatPr defaultRowHeight="14.5" x14ac:dyDescent="0.35"/>
  <cols>
    <col min="2" max="2" width="51.08984375" bestFit="1" customWidth="1"/>
    <col min="3" max="3" width="16.54296875" customWidth="1"/>
    <col min="6" max="6" width="9.54296875" bestFit="1" customWidth="1"/>
    <col min="7" max="7" width="58" customWidth="1"/>
    <col min="9" max="9" width="11.6328125" customWidth="1"/>
  </cols>
  <sheetData>
    <row r="1" spans="1:24" x14ac:dyDescent="0.35">
      <c r="A1" s="2" t="s">
        <v>0</v>
      </c>
      <c r="B1" s="2" t="s">
        <v>1</v>
      </c>
      <c r="C1" s="2" t="s">
        <v>2</v>
      </c>
      <c r="D1" s="2" t="s">
        <v>3</v>
      </c>
      <c r="E1" s="2" t="s">
        <v>4</v>
      </c>
      <c r="F1" s="2" t="s">
        <v>5</v>
      </c>
      <c r="G1" s="2" t="s">
        <v>6</v>
      </c>
      <c r="H1" s="2" t="s">
        <v>7</v>
      </c>
      <c r="I1" s="2" t="s">
        <v>8</v>
      </c>
      <c r="J1" s="2" t="s">
        <v>9</v>
      </c>
      <c r="K1" s="3" t="s">
        <v>10</v>
      </c>
      <c r="L1" s="3" t="s">
        <v>11</v>
      </c>
      <c r="M1" s="3" t="s">
        <v>12</v>
      </c>
      <c r="N1" s="3" t="s">
        <v>13</v>
      </c>
      <c r="O1" s="2" t="s">
        <v>14</v>
      </c>
      <c r="P1" s="3" t="s">
        <v>15</v>
      </c>
      <c r="Q1" s="3" t="s">
        <v>16</v>
      </c>
      <c r="R1" s="2" t="s">
        <v>17</v>
      </c>
      <c r="S1" s="3" t="s">
        <v>18</v>
      </c>
      <c r="T1" s="3" t="s">
        <v>19</v>
      </c>
      <c r="U1" s="2" t="s">
        <v>20</v>
      </c>
      <c r="V1" s="2" t="s">
        <v>21</v>
      </c>
      <c r="W1" s="2" t="s">
        <v>22</v>
      </c>
      <c r="X1" s="2" t="s">
        <v>23</v>
      </c>
    </row>
    <row r="2" spans="1:24" x14ac:dyDescent="0.35">
      <c r="A2" t="s">
        <v>24</v>
      </c>
      <c r="B2" t="s">
        <v>25</v>
      </c>
      <c r="C2">
        <v>3</v>
      </c>
      <c r="D2" t="s">
        <v>26</v>
      </c>
      <c r="E2" t="s">
        <v>27</v>
      </c>
      <c r="F2" s="16">
        <v>42977</v>
      </c>
      <c r="G2" t="s">
        <v>477</v>
      </c>
      <c r="H2">
        <v>100</v>
      </c>
      <c r="I2" s="15" t="s">
        <v>28</v>
      </c>
      <c r="J2" t="s">
        <v>29</v>
      </c>
      <c r="K2" t="s">
        <v>30</v>
      </c>
      <c r="L2" t="s">
        <v>26</v>
      </c>
      <c r="M2" t="b">
        <v>1</v>
      </c>
      <c r="N2" t="b">
        <v>0</v>
      </c>
      <c r="O2">
        <v>1997</v>
      </c>
      <c r="P2">
        <v>5</v>
      </c>
      <c r="Q2">
        <v>3</v>
      </c>
      <c r="R2">
        <v>3</v>
      </c>
      <c r="T2">
        <v>0</v>
      </c>
      <c r="U2">
        <v>2.5</v>
      </c>
      <c r="V2">
        <v>95467</v>
      </c>
      <c r="W2" s="24">
        <v>5</v>
      </c>
      <c r="X2" t="b">
        <v>0</v>
      </c>
    </row>
    <row r="3" spans="1:24" x14ac:dyDescent="0.35">
      <c r="A3" t="s">
        <v>31</v>
      </c>
      <c r="B3" t="s">
        <v>32</v>
      </c>
      <c r="C3">
        <v>4</v>
      </c>
      <c r="D3" t="s">
        <v>26</v>
      </c>
      <c r="E3" t="s">
        <v>27</v>
      </c>
      <c r="F3" s="16">
        <v>42977</v>
      </c>
      <c r="G3" t="s">
        <v>477</v>
      </c>
      <c r="H3">
        <v>100</v>
      </c>
      <c r="I3" s="15" t="s">
        <v>28</v>
      </c>
      <c r="J3" t="s">
        <v>29</v>
      </c>
      <c r="K3" t="s">
        <v>30</v>
      </c>
      <c r="L3" t="s">
        <v>26</v>
      </c>
      <c r="M3" t="b">
        <v>1</v>
      </c>
      <c r="N3" t="b">
        <v>0</v>
      </c>
      <c r="O3">
        <v>1997</v>
      </c>
      <c r="P3">
        <v>5</v>
      </c>
      <c r="Q3">
        <v>3</v>
      </c>
      <c r="R3">
        <v>3</v>
      </c>
      <c r="T3">
        <v>0</v>
      </c>
      <c r="U3">
        <v>2.5</v>
      </c>
      <c r="V3">
        <v>95468</v>
      </c>
      <c r="W3" s="24">
        <v>5</v>
      </c>
      <c r="X3" t="b">
        <v>0</v>
      </c>
    </row>
    <row r="4" spans="1:24" x14ac:dyDescent="0.35">
      <c r="A4" t="s">
        <v>33</v>
      </c>
      <c r="B4" t="s">
        <v>34</v>
      </c>
      <c r="C4">
        <v>6</v>
      </c>
      <c r="D4" t="s">
        <v>26</v>
      </c>
      <c r="E4" t="s">
        <v>27</v>
      </c>
      <c r="F4" s="16">
        <v>42977</v>
      </c>
      <c r="G4" t="s">
        <v>477</v>
      </c>
      <c r="H4">
        <v>100</v>
      </c>
      <c r="I4" s="15" t="s">
        <v>28</v>
      </c>
      <c r="J4" t="s">
        <v>29</v>
      </c>
      <c r="K4" t="s">
        <v>30</v>
      </c>
      <c r="L4" t="s">
        <v>26</v>
      </c>
      <c r="M4" t="b">
        <v>1</v>
      </c>
      <c r="N4" t="b">
        <v>0</v>
      </c>
      <c r="O4">
        <v>1997</v>
      </c>
      <c r="P4">
        <v>5</v>
      </c>
      <c r="Q4">
        <v>3</v>
      </c>
      <c r="R4">
        <v>3</v>
      </c>
      <c r="T4">
        <v>0</v>
      </c>
      <c r="U4">
        <v>2.5</v>
      </c>
      <c r="V4">
        <v>95469</v>
      </c>
      <c r="W4" s="24">
        <v>5</v>
      </c>
      <c r="X4" t="b">
        <v>0</v>
      </c>
    </row>
    <row r="5" spans="1:24" x14ac:dyDescent="0.35">
      <c r="A5" t="s">
        <v>35</v>
      </c>
      <c r="B5" t="s">
        <v>36</v>
      </c>
      <c r="C5">
        <v>1</v>
      </c>
      <c r="D5" t="s">
        <v>37</v>
      </c>
      <c r="E5" t="s">
        <v>27</v>
      </c>
      <c r="F5" s="16">
        <v>42977</v>
      </c>
      <c r="G5" t="s">
        <v>477</v>
      </c>
      <c r="H5">
        <v>100</v>
      </c>
      <c r="I5" s="15" t="s">
        <v>28</v>
      </c>
      <c r="J5" t="s">
        <v>29</v>
      </c>
      <c r="K5" t="s">
        <v>30</v>
      </c>
      <c r="L5" t="s">
        <v>26</v>
      </c>
      <c r="M5" t="b">
        <v>1</v>
      </c>
      <c r="N5" t="b">
        <v>0</v>
      </c>
      <c r="O5">
        <v>1997</v>
      </c>
      <c r="P5">
        <v>5</v>
      </c>
      <c r="Q5">
        <v>3</v>
      </c>
      <c r="R5">
        <v>1</v>
      </c>
      <c r="T5">
        <v>0</v>
      </c>
      <c r="U5">
        <v>2.5</v>
      </c>
      <c r="V5">
        <v>95470</v>
      </c>
      <c r="W5" s="24">
        <v>5</v>
      </c>
      <c r="X5" t="b">
        <v>0</v>
      </c>
    </row>
    <row r="8" spans="1:24" x14ac:dyDescent="0.35">
      <c r="B8" t="s">
        <v>38</v>
      </c>
    </row>
  </sheetData>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4"/>
  <sheetViews>
    <sheetView workbookViewId="0">
      <selection activeCell="M15" sqref="M15"/>
    </sheetView>
  </sheetViews>
  <sheetFormatPr defaultRowHeight="14.5" x14ac:dyDescent="0.35"/>
  <sheetData>
    <row r="1" spans="1:1" x14ac:dyDescent="0.35">
      <c r="A1" t="s">
        <v>476</v>
      </c>
    </row>
    <row r="3" spans="1:1" x14ac:dyDescent="0.35">
      <c r="A3" t="s">
        <v>478</v>
      </c>
    </row>
    <row r="4" spans="1:1" x14ac:dyDescent="0.35">
      <c r="A4" t="s">
        <v>479</v>
      </c>
    </row>
    <row r="5" spans="1:1" x14ac:dyDescent="0.35">
      <c r="A5" t="s">
        <v>480</v>
      </c>
    </row>
    <row r="6" spans="1:1" x14ac:dyDescent="0.35">
      <c r="A6" t="s">
        <v>481</v>
      </c>
    </row>
    <row r="7" spans="1:1" x14ac:dyDescent="0.35">
      <c r="A7" t="s">
        <v>482</v>
      </c>
    </row>
    <row r="9" spans="1:1" x14ac:dyDescent="0.35">
      <c r="A9" t="s">
        <v>483</v>
      </c>
    </row>
    <row r="10" spans="1:1" x14ac:dyDescent="0.35">
      <c r="A10" t="s">
        <v>484</v>
      </c>
    </row>
    <row r="12" spans="1:1" x14ac:dyDescent="0.35">
      <c r="A12" t="s">
        <v>485</v>
      </c>
    </row>
    <row r="13" spans="1:1" x14ac:dyDescent="0.35">
      <c r="A13" t="s">
        <v>486</v>
      </c>
    </row>
    <row r="17" spans="1:1" x14ac:dyDescent="0.35">
      <c r="A17" t="s">
        <v>487</v>
      </c>
    </row>
    <row r="18" spans="1:1" x14ac:dyDescent="0.35">
      <c r="A18" t="s">
        <v>488</v>
      </c>
    </row>
    <row r="19" spans="1:1" x14ac:dyDescent="0.35">
      <c r="A19" t="s">
        <v>489</v>
      </c>
    </row>
    <row r="20" spans="1:1" x14ac:dyDescent="0.35">
      <c r="A20" t="s">
        <v>490</v>
      </c>
    </row>
    <row r="22" spans="1:1" x14ac:dyDescent="0.35">
      <c r="A22" t="s">
        <v>491</v>
      </c>
    </row>
    <row r="24" spans="1:1" x14ac:dyDescent="0.35">
      <c r="A24" t="s">
        <v>492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
  <sheetViews>
    <sheetView workbookViewId="0">
      <selection activeCell="G4" sqref="G4"/>
    </sheetView>
  </sheetViews>
  <sheetFormatPr defaultRowHeight="14.5" x14ac:dyDescent="0.35"/>
  <sheetData>
    <row r="1" spans="1:7" x14ac:dyDescent="0.35">
      <c r="A1" s="4" t="s">
        <v>39</v>
      </c>
      <c r="B1" s="4" t="s">
        <v>40</v>
      </c>
      <c r="C1" s="4" t="s">
        <v>0</v>
      </c>
      <c r="D1" s="4" t="s">
        <v>41</v>
      </c>
      <c r="E1" s="4" t="s">
        <v>42</v>
      </c>
      <c r="F1" s="4" t="s">
        <v>43</v>
      </c>
      <c r="G1" s="4" t="s">
        <v>44</v>
      </c>
    </row>
    <row r="2" spans="1:7" x14ac:dyDescent="0.35">
      <c r="A2">
        <v>11114</v>
      </c>
      <c r="B2" t="s">
        <v>45</v>
      </c>
      <c r="C2">
        <v>95463</v>
      </c>
      <c r="D2" t="s">
        <v>46</v>
      </c>
      <c r="E2" t="b">
        <v>1</v>
      </c>
      <c r="F2" t="s">
        <v>47</v>
      </c>
      <c r="G2" t="s">
        <v>48</v>
      </c>
    </row>
    <row r="3" spans="1:7" x14ac:dyDescent="0.35">
      <c r="A3">
        <v>11115</v>
      </c>
      <c r="B3" t="s">
        <v>45</v>
      </c>
      <c r="C3">
        <v>95464</v>
      </c>
      <c r="D3" t="s">
        <v>46</v>
      </c>
      <c r="E3" t="b">
        <v>1</v>
      </c>
      <c r="F3" t="s">
        <v>47</v>
      </c>
      <c r="G3" t="s">
        <v>48</v>
      </c>
    </row>
    <row r="4" spans="1:7" x14ac:dyDescent="0.35">
      <c r="A4">
        <v>11116</v>
      </c>
      <c r="B4" t="s">
        <v>45</v>
      </c>
      <c r="C4">
        <v>95465</v>
      </c>
      <c r="D4" t="s">
        <v>46</v>
      </c>
      <c r="E4" t="b">
        <v>1</v>
      </c>
      <c r="F4" t="s">
        <v>47</v>
      </c>
      <c r="G4" t="s">
        <v>48</v>
      </c>
    </row>
    <row r="5" spans="1:7" x14ac:dyDescent="0.35">
      <c r="A5">
        <v>11117</v>
      </c>
      <c r="B5" t="s">
        <v>45</v>
      </c>
      <c r="C5">
        <v>95466</v>
      </c>
      <c r="D5" t="s">
        <v>46</v>
      </c>
      <c r="E5" t="b">
        <v>1</v>
      </c>
      <c r="F5" t="s">
        <v>47</v>
      </c>
      <c r="G5" t="s">
        <v>48</v>
      </c>
    </row>
    <row r="6" spans="1:7" x14ac:dyDescent="0.35">
      <c r="A6">
        <v>11118</v>
      </c>
      <c r="B6" t="s">
        <v>49</v>
      </c>
      <c r="C6">
        <v>95467</v>
      </c>
      <c r="D6" t="s">
        <v>46</v>
      </c>
      <c r="E6" t="b">
        <v>1</v>
      </c>
      <c r="F6" t="s">
        <v>47</v>
      </c>
      <c r="G6" t="s">
        <v>48</v>
      </c>
    </row>
    <row r="7" spans="1:7" x14ac:dyDescent="0.35">
      <c r="A7">
        <v>11119</v>
      </c>
      <c r="B7" t="s">
        <v>49</v>
      </c>
      <c r="C7">
        <v>95468</v>
      </c>
      <c r="D7" t="s">
        <v>46</v>
      </c>
      <c r="E7" t="b">
        <v>1</v>
      </c>
      <c r="F7" t="s">
        <v>47</v>
      </c>
      <c r="G7" t="s">
        <v>48</v>
      </c>
    </row>
    <row r="8" spans="1:7" x14ac:dyDescent="0.35">
      <c r="A8">
        <v>11120</v>
      </c>
      <c r="B8" t="s">
        <v>49</v>
      </c>
      <c r="C8">
        <v>95469</v>
      </c>
      <c r="D8" t="s">
        <v>46</v>
      </c>
      <c r="E8" t="b">
        <v>1</v>
      </c>
      <c r="F8" t="s">
        <v>47</v>
      </c>
      <c r="G8" t="s">
        <v>48</v>
      </c>
    </row>
    <row r="9" spans="1:7" x14ac:dyDescent="0.35">
      <c r="A9">
        <v>11121</v>
      </c>
      <c r="B9" t="s">
        <v>49</v>
      </c>
      <c r="C9">
        <v>95470</v>
      </c>
      <c r="D9" t="s">
        <v>46</v>
      </c>
      <c r="E9" t="b">
        <v>1</v>
      </c>
      <c r="F9" t="s">
        <v>47</v>
      </c>
      <c r="G9"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5"/>
  <sheetViews>
    <sheetView workbookViewId="0">
      <pane ySplit="1" topLeftCell="A161" activePane="bottomLeft" state="frozen"/>
      <selection pane="bottomLeft" activeCell="E121" sqref="E121"/>
    </sheetView>
  </sheetViews>
  <sheetFormatPr defaultRowHeight="14.5" x14ac:dyDescent="0.35"/>
  <sheetData>
    <row r="1" spans="1:7" x14ac:dyDescent="0.35">
      <c r="A1" s="5" t="s">
        <v>39</v>
      </c>
      <c r="B1" s="5" t="s">
        <v>50</v>
      </c>
      <c r="C1" s="5" t="s">
        <v>0</v>
      </c>
      <c r="D1" s="5" t="s">
        <v>51</v>
      </c>
      <c r="E1" s="5" t="s">
        <v>52</v>
      </c>
      <c r="F1" s="5" t="s">
        <v>53</v>
      </c>
      <c r="G1" s="5" t="s">
        <v>54</v>
      </c>
    </row>
    <row r="2" spans="1:7" x14ac:dyDescent="0.35">
      <c r="A2">
        <v>197669</v>
      </c>
      <c r="B2">
        <v>626</v>
      </c>
      <c r="C2">
        <v>95463</v>
      </c>
      <c r="D2">
        <v>50.626450303494728</v>
      </c>
      <c r="E2">
        <v>5.6150229557033704</v>
      </c>
      <c r="F2" t="s">
        <v>55</v>
      </c>
      <c r="G2" t="s">
        <v>56</v>
      </c>
    </row>
    <row r="3" spans="1:7" x14ac:dyDescent="0.35">
      <c r="A3">
        <v>197670</v>
      </c>
      <c r="B3">
        <v>797</v>
      </c>
      <c r="C3">
        <v>95463</v>
      </c>
      <c r="D3">
        <v>13.032529894938429</v>
      </c>
      <c r="E3">
        <v>1.1728687693345741</v>
      </c>
      <c r="F3" t="s">
        <v>55</v>
      </c>
      <c r="G3" t="s">
        <v>56</v>
      </c>
    </row>
    <row r="4" spans="1:7" x14ac:dyDescent="0.35">
      <c r="A4">
        <v>197671</v>
      </c>
      <c r="B4">
        <v>613</v>
      </c>
      <c r="C4">
        <v>95463</v>
      </c>
      <c r="D4">
        <v>0.1144754934903847</v>
      </c>
      <c r="E4">
        <v>2.3905176581815627E-2</v>
      </c>
      <c r="F4" t="s">
        <v>55</v>
      </c>
      <c r="G4" t="s">
        <v>57</v>
      </c>
    </row>
    <row r="5" spans="1:7" x14ac:dyDescent="0.35">
      <c r="A5">
        <v>197672</v>
      </c>
      <c r="B5">
        <v>699</v>
      </c>
      <c r="C5">
        <v>95463</v>
      </c>
      <c r="D5">
        <v>0.17171324023557705</v>
      </c>
      <c r="E5">
        <v>5.6059322547497223E-2</v>
      </c>
      <c r="F5" t="s">
        <v>55</v>
      </c>
      <c r="G5" t="s">
        <v>57</v>
      </c>
    </row>
    <row r="6" spans="1:7" x14ac:dyDescent="0.35">
      <c r="A6">
        <v>197673</v>
      </c>
      <c r="B6">
        <v>784</v>
      </c>
      <c r="C6">
        <v>95463</v>
      </c>
      <c r="D6">
        <v>9.1917087420220658E-2</v>
      </c>
      <c r="E6">
        <v>2.6598717605118803E-2</v>
      </c>
      <c r="F6" t="s">
        <v>55</v>
      </c>
      <c r="G6" t="s">
        <v>58</v>
      </c>
    </row>
    <row r="7" spans="1:7" x14ac:dyDescent="0.35">
      <c r="A7">
        <v>197674</v>
      </c>
      <c r="B7">
        <v>337</v>
      </c>
      <c r="C7">
        <v>95463</v>
      </c>
      <c r="D7">
        <v>0.12693312072316187</v>
      </c>
      <c r="E7">
        <v>6.2119789849929351E-2</v>
      </c>
      <c r="F7" t="s">
        <v>55</v>
      </c>
      <c r="G7" t="s">
        <v>57</v>
      </c>
    </row>
    <row r="8" spans="1:7" x14ac:dyDescent="0.35">
      <c r="A8">
        <v>197675</v>
      </c>
      <c r="B8">
        <v>2302</v>
      </c>
      <c r="C8">
        <v>95463</v>
      </c>
      <c r="D8">
        <v>0.30268667249369369</v>
      </c>
      <c r="E8">
        <v>0.1242395796998587</v>
      </c>
      <c r="F8" t="s">
        <v>55</v>
      </c>
      <c r="G8" t="s">
        <v>59</v>
      </c>
    </row>
    <row r="9" spans="1:7" x14ac:dyDescent="0.35">
      <c r="A9">
        <v>197676</v>
      </c>
      <c r="B9">
        <v>696</v>
      </c>
      <c r="C9">
        <v>95463</v>
      </c>
      <c r="D9">
        <v>2.3231791325989834E-2</v>
      </c>
      <c r="E9">
        <v>3.6362803814592795E-2</v>
      </c>
      <c r="F9" t="s">
        <v>55</v>
      </c>
      <c r="G9" t="s">
        <v>60</v>
      </c>
    </row>
    <row r="10" spans="1:7" x14ac:dyDescent="0.35">
      <c r="A10">
        <v>197677</v>
      </c>
      <c r="B10">
        <v>525</v>
      </c>
      <c r="C10">
        <v>95463</v>
      </c>
      <c r="D10">
        <v>1.3972744058385193E-2</v>
      </c>
      <c r="E10">
        <v>1.1784241976951366E-2</v>
      </c>
      <c r="F10" t="s">
        <v>55</v>
      </c>
      <c r="G10" t="s">
        <v>60</v>
      </c>
    </row>
    <row r="11" spans="1:7" x14ac:dyDescent="0.35">
      <c r="A11">
        <v>197678</v>
      </c>
      <c r="B11">
        <v>292</v>
      </c>
      <c r="C11">
        <v>95463</v>
      </c>
      <c r="D11">
        <v>1.1952588290907814E-2</v>
      </c>
      <c r="E11">
        <v>7.0705451861708202E-3</v>
      </c>
      <c r="F11" t="s">
        <v>55</v>
      </c>
      <c r="G11" t="s">
        <v>60</v>
      </c>
    </row>
    <row r="12" spans="1:7" x14ac:dyDescent="0.35">
      <c r="A12">
        <v>197679</v>
      </c>
      <c r="B12">
        <v>694</v>
      </c>
      <c r="C12">
        <v>95463</v>
      </c>
      <c r="D12">
        <v>8.4173156978224056E-4</v>
      </c>
      <c r="E12">
        <v>1.5656207197949672E-2</v>
      </c>
      <c r="F12" t="s">
        <v>55</v>
      </c>
      <c r="G12" t="s">
        <v>60</v>
      </c>
    </row>
    <row r="13" spans="1:7" x14ac:dyDescent="0.35">
      <c r="A13">
        <v>197680</v>
      </c>
      <c r="B13">
        <v>666</v>
      </c>
      <c r="C13">
        <v>95463</v>
      </c>
      <c r="D13">
        <v>3.0302336512160657E-3</v>
      </c>
      <c r="E13">
        <v>4.5453504768240994E-3</v>
      </c>
      <c r="F13" t="s">
        <v>55</v>
      </c>
      <c r="G13" t="s">
        <v>60</v>
      </c>
    </row>
    <row r="14" spans="1:7" x14ac:dyDescent="0.35">
      <c r="A14">
        <v>197681</v>
      </c>
      <c r="B14">
        <v>700</v>
      </c>
      <c r="C14">
        <v>95463</v>
      </c>
      <c r="D14">
        <v>5.9594595140582629E-2</v>
      </c>
      <c r="E14">
        <v>5.7237746745192357E-3</v>
      </c>
      <c r="F14" t="s">
        <v>55</v>
      </c>
      <c r="G14" t="s">
        <v>60</v>
      </c>
    </row>
    <row r="15" spans="1:7" x14ac:dyDescent="0.35">
      <c r="A15">
        <v>197682</v>
      </c>
      <c r="B15">
        <v>339</v>
      </c>
      <c r="C15">
        <v>95463</v>
      </c>
      <c r="D15">
        <v>0.11296037666477668</v>
      </c>
      <c r="E15">
        <v>2.9797297570291315E-2</v>
      </c>
      <c r="F15" t="s">
        <v>55</v>
      </c>
      <c r="G15" t="s">
        <v>60</v>
      </c>
    </row>
    <row r="16" spans="1:7" x14ac:dyDescent="0.35">
      <c r="A16">
        <v>197683</v>
      </c>
      <c r="B16">
        <v>669</v>
      </c>
      <c r="C16">
        <v>95463</v>
      </c>
      <c r="D16">
        <v>0.28080165167935539</v>
      </c>
      <c r="E16">
        <v>5.8079478314974592E-2</v>
      </c>
      <c r="F16" t="s">
        <v>55</v>
      </c>
      <c r="G16" t="s">
        <v>60</v>
      </c>
    </row>
    <row r="17" spans="1:7" x14ac:dyDescent="0.35">
      <c r="A17">
        <v>197684</v>
      </c>
      <c r="B17">
        <v>329</v>
      </c>
      <c r="C17">
        <v>95463</v>
      </c>
      <c r="D17">
        <v>1.5151168256080328E-3</v>
      </c>
      <c r="E17">
        <v>1.0774164093212678E-2</v>
      </c>
      <c r="F17" t="s">
        <v>55</v>
      </c>
      <c r="G17" t="s">
        <v>60</v>
      </c>
    </row>
    <row r="18" spans="1:7" x14ac:dyDescent="0.35">
      <c r="A18">
        <v>197685</v>
      </c>
      <c r="B18">
        <v>488</v>
      </c>
      <c r="C18">
        <v>95463</v>
      </c>
      <c r="D18">
        <v>0</v>
      </c>
      <c r="E18">
        <v>3.198579965172514E-3</v>
      </c>
      <c r="F18" t="s">
        <v>55</v>
      </c>
      <c r="G18" t="s">
        <v>60</v>
      </c>
    </row>
    <row r="19" spans="1:7" x14ac:dyDescent="0.35">
      <c r="A19">
        <v>197686</v>
      </c>
      <c r="B19">
        <v>778</v>
      </c>
      <c r="C19">
        <v>95463</v>
      </c>
      <c r="D19">
        <v>3.8214613268113713E-2</v>
      </c>
      <c r="E19">
        <v>7.4072378140837168E-3</v>
      </c>
      <c r="F19" t="s">
        <v>55</v>
      </c>
      <c r="G19" t="s">
        <v>60</v>
      </c>
    </row>
    <row r="20" spans="1:7" x14ac:dyDescent="0.35">
      <c r="A20">
        <v>197687</v>
      </c>
      <c r="B20">
        <v>307</v>
      </c>
      <c r="C20">
        <v>95463</v>
      </c>
      <c r="D20">
        <v>2.0201557674773768E-3</v>
      </c>
      <c r="E20">
        <v>6.7338525582579239E-4</v>
      </c>
      <c r="F20" t="s">
        <v>55</v>
      </c>
      <c r="G20" t="s">
        <v>60</v>
      </c>
    </row>
    <row r="21" spans="1:7" x14ac:dyDescent="0.35">
      <c r="A21">
        <v>197688</v>
      </c>
      <c r="B21">
        <v>902</v>
      </c>
      <c r="C21">
        <v>95463</v>
      </c>
      <c r="D21">
        <v>0.17541685914261892</v>
      </c>
      <c r="E21">
        <v>4.6126890024066787E-2</v>
      </c>
      <c r="F21" t="s">
        <v>55</v>
      </c>
      <c r="G21" t="s">
        <v>61</v>
      </c>
    </row>
    <row r="22" spans="1:7" x14ac:dyDescent="0.35">
      <c r="A22">
        <v>197689</v>
      </c>
      <c r="B22">
        <v>889</v>
      </c>
      <c r="C22">
        <v>95463</v>
      </c>
      <c r="D22">
        <v>2.0874942930599563E-2</v>
      </c>
      <c r="E22">
        <v>1.1784241976951367E-3</v>
      </c>
      <c r="F22" t="s">
        <v>55</v>
      </c>
      <c r="G22" t="s">
        <v>61</v>
      </c>
    </row>
    <row r="23" spans="1:7" x14ac:dyDescent="0.35">
      <c r="A23">
        <v>197690</v>
      </c>
      <c r="B23">
        <v>886</v>
      </c>
      <c r="C23">
        <v>95463</v>
      </c>
      <c r="D23">
        <v>3.8719652209983059E-2</v>
      </c>
      <c r="E23">
        <v>3.5352725930854101E-3</v>
      </c>
      <c r="F23" t="s">
        <v>55</v>
      </c>
      <c r="G23" t="s">
        <v>61</v>
      </c>
    </row>
    <row r="24" spans="1:7" x14ac:dyDescent="0.35">
      <c r="A24">
        <v>197691</v>
      </c>
      <c r="B24">
        <v>876</v>
      </c>
      <c r="C24">
        <v>95463</v>
      </c>
      <c r="D24">
        <v>3.198579965172514E-3</v>
      </c>
      <c r="E24">
        <v>6.7338525582579239E-4</v>
      </c>
      <c r="F24" t="s">
        <v>55</v>
      </c>
      <c r="G24" t="s">
        <v>61</v>
      </c>
    </row>
    <row r="25" spans="1:7" x14ac:dyDescent="0.35">
      <c r="A25">
        <v>197692</v>
      </c>
      <c r="B25">
        <v>2474</v>
      </c>
      <c r="C25">
        <v>95463</v>
      </c>
      <c r="D25">
        <v>3.1144068081942901E-2</v>
      </c>
      <c r="E25">
        <v>2.8618873372596178E-3</v>
      </c>
      <c r="F25" t="s">
        <v>55</v>
      </c>
      <c r="G25" t="s">
        <v>61</v>
      </c>
    </row>
    <row r="26" spans="1:7" x14ac:dyDescent="0.35">
      <c r="A26">
        <v>197693</v>
      </c>
      <c r="B26">
        <v>905</v>
      </c>
      <c r="C26">
        <v>95463</v>
      </c>
      <c r="D26">
        <v>3.0133990198204209E-2</v>
      </c>
      <c r="E26">
        <v>5.0503894186934425E-3</v>
      </c>
      <c r="F26" t="s">
        <v>55</v>
      </c>
      <c r="G26" t="s">
        <v>61</v>
      </c>
    </row>
    <row r="27" spans="1:7" x14ac:dyDescent="0.35">
      <c r="A27">
        <v>197694</v>
      </c>
      <c r="B27">
        <v>904</v>
      </c>
      <c r="C27">
        <v>95463</v>
      </c>
      <c r="D27">
        <v>2.7103756546988142E-2</v>
      </c>
      <c r="E27">
        <v>4.0403115349547537E-3</v>
      </c>
      <c r="F27" t="s">
        <v>55</v>
      </c>
      <c r="G27" t="s">
        <v>61</v>
      </c>
    </row>
    <row r="28" spans="1:7" x14ac:dyDescent="0.35">
      <c r="A28">
        <v>197695</v>
      </c>
      <c r="B28">
        <v>884</v>
      </c>
      <c r="C28">
        <v>95463</v>
      </c>
      <c r="D28">
        <v>1.1784241976951367E-3</v>
      </c>
      <c r="E28">
        <v>6.7338525582579239E-4</v>
      </c>
      <c r="F28" t="s">
        <v>55</v>
      </c>
      <c r="G28" t="s">
        <v>61</v>
      </c>
    </row>
    <row r="29" spans="1:7" x14ac:dyDescent="0.35">
      <c r="A29">
        <v>197696</v>
      </c>
      <c r="B29">
        <v>857</v>
      </c>
      <c r="C29">
        <v>95463</v>
      </c>
      <c r="D29">
        <v>1.6834631395644811E-3</v>
      </c>
      <c r="E29">
        <v>1.683463139564481E-4</v>
      </c>
      <c r="F29" t="s">
        <v>55</v>
      </c>
      <c r="G29" t="s">
        <v>61</v>
      </c>
    </row>
    <row r="30" spans="1:7" x14ac:dyDescent="0.35">
      <c r="A30">
        <v>197697</v>
      </c>
      <c r="B30">
        <v>855</v>
      </c>
      <c r="C30">
        <v>95463</v>
      </c>
      <c r="D30">
        <v>2.5251947093467213E-3</v>
      </c>
      <c r="E30">
        <v>5.0503894186934421E-4</v>
      </c>
      <c r="F30" t="s">
        <v>55</v>
      </c>
      <c r="G30" t="s">
        <v>61</v>
      </c>
    </row>
    <row r="31" spans="1:7" x14ac:dyDescent="0.35">
      <c r="A31">
        <v>197698</v>
      </c>
      <c r="B31">
        <v>894</v>
      </c>
      <c r="C31">
        <v>95463</v>
      </c>
      <c r="D31">
        <v>1.683463139564481E-4</v>
      </c>
      <c r="E31">
        <v>3.3669262791289619E-4</v>
      </c>
      <c r="F31" t="s">
        <v>55</v>
      </c>
      <c r="G31" t="s">
        <v>61</v>
      </c>
    </row>
    <row r="32" spans="1:7" x14ac:dyDescent="0.35">
      <c r="A32">
        <v>197699</v>
      </c>
      <c r="B32">
        <v>852</v>
      </c>
      <c r="C32">
        <v>95463</v>
      </c>
      <c r="D32">
        <v>4.2086578489112021E-2</v>
      </c>
      <c r="E32">
        <v>4.8820431047369951E-3</v>
      </c>
      <c r="F32" t="s">
        <v>55</v>
      </c>
      <c r="G32" t="s">
        <v>61</v>
      </c>
    </row>
    <row r="33" spans="1:7" x14ac:dyDescent="0.35">
      <c r="A33">
        <v>197700</v>
      </c>
      <c r="B33">
        <v>895</v>
      </c>
      <c r="C33">
        <v>95463</v>
      </c>
      <c r="D33">
        <v>1.8518094535209292E-3</v>
      </c>
      <c r="E33">
        <v>1.0100778837386884E-3</v>
      </c>
      <c r="F33" t="s">
        <v>55</v>
      </c>
      <c r="G33" t="s">
        <v>61</v>
      </c>
    </row>
    <row r="34" spans="1:7" x14ac:dyDescent="0.35">
      <c r="A34">
        <v>197701</v>
      </c>
      <c r="B34">
        <v>882</v>
      </c>
      <c r="C34">
        <v>95463</v>
      </c>
      <c r="D34">
        <v>3.164910702381224E-2</v>
      </c>
      <c r="E34">
        <v>4.8820431047369951E-3</v>
      </c>
      <c r="F34" t="s">
        <v>55</v>
      </c>
      <c r="G34" t="s">
        <v>61</v>
      </c>
    </row>
    <row r="35" spans="1:7" x14ac:dyDescent="0.35">
      <c r="A35">
        <v>197702</v>
      </c>
      <c r="B35">
        <v>1281</v>
      </c>
      <c r="C35">
        <v>95463</v>
      </c>
      <c r="D35">
        <v>6.7338525582579239E-4</v>
      </c>
      <c r="E35">
        <v>3.3669262791289619E-4</v>
      </c>
      <c r="F35" t="s">
        <v>55</v>
      </c>
      <c r="G35" t="s">
        <v>61</v>
      </c>
    </row>
    <row r="36" spans="1:7" x14ac:dyDescent="0.35">
      <c r="A36">
        <v>197703</v>
      </c>
      <c r="B36">
        <v>854</v>
      </c>
      <c r="C36">
        <v>95463</v>
      </c>
      <c r="D36">
        <v>5.2187357326498908E-3</v>
      </c>
      <c r="E36">
        <v>4.2086578489112028E-3</v>
      </c>
      <c r="F36" t="s">
        <v>55</v>
      </c>
      <c r="G36" t="s">
        <v>61</v>
      </c>
    </row>
    <row r="37" spans="1:7" x14ac:dyDescent="0.35">
      <c r="A37">
        <v>197704</v>
      </c>
      <c r="B37">
        <v>893</v>
      </c>
      <c r="C37">
        <v>95463</v>
      </c>
      <c r="D37">
        <v>1.683463139564481E-4</v>
      </c>
      <c r="E37">
        <v>1.683463139564481E-4</v>
      </c>
      <c r="F37" t="s">
        <v>55</v>
      </c>
      <c r="G37" t="s">
        <v>61</v>
      </c>
    </row>
    <row r="38" spans="1:7" x14ac:dyDescent="0.35">
      <c r="A38">
        <v>197705</v>
      </c>
      <c r="B38">
        <v>867</v>
      </c>
      <c r="C38">
        <v>95463</v>
      </c>
      <c r="D38">
        <v>4.7136967907805468E-3</v>
      </c>
      <c r="E38">
        <v>6.7338525582579239E-4</v>
      </c>
      <c r="F38" t="s">
        <v>55</v>
      </c>
      <c r="G38" t="s">
        <v>61</v>
      </c>
    </row>
    <row r="39" spans="1:7" x14ac:dyDescent="0.35">
      <c r="A39">
        <v>197706</v>
      </c>
      <c r="B39">
        <v>1275</v>
      </c>
      <c r="C39">
        <v>95463</v>
      </c>
      <c r="D39">
        <v>8.585662011778853E-3</v>
      </c>
      <c r="E39">
        <v>1.3467705116515848E-3</v>
      </c>
      <c r="F39" t="s">
        <v>55</v>
      </c>
      <c r="G39" t="s">
        <v>61</v>
      </c>
    </row>
    <row r="40" spans="1:7" x14ac:dyDescent="0.35">
      <c r="A40">
        <v>197707</v>
      </c>
      <c r="B40">
        <v>872</v>
      </c>
      <c r="C40">
        <v>95463</v>
      </c>
      <c r="D40">
        <v>3.3669262791289619E-4</v>
      </c>
      <c r="E40">
        <v>1.683463139564481E-4</v>
      </c>
      <c r="F40" t="s">
        <v>55</v>
      </c>
      <c r="G40" t="s">
        <v>61</v>
      </c>
    </row>
    <row r="41" spans="1:7" x14ac:dyDescent="0.35">
      <c r="A41">
        <v>197708</v>
      </c>
      <c r="B41">
        <v>856</v>
      </c>
      <c r="C41">
        <v>95463</v>
      </c>
      <c r="D41">
        <v>3.3669262791289619E-4</v>
      </c>
      <c r="E41">
        <v>5.0503894186934421E-4</v>
      </c>
      <c r="F41" t="s">
        <v>55</v>
      </c>
      <c r="G41" t="s">
        <v>61</v>
      </c>
    </row>
    <row r="42" spans="1:7" x14ac:dyDescent="0.35">
      <c r="A42">
        <v>197709</v>
      </c>
      <c r="B42">
        <v>858</v>
      </c>
      <c r="C42">
        <v>95463</v>
      </c>
      <c r="D42">
        <v>1.1784241976951367E-3</v>
      </c>
      <c r="E42">
        <v>1.0100778837386884E-3</v>
      </c>
      <c r="F42" t="s">
        <v>55</v>
      </c>
      <c r="G42" t="s">
        <v>61</v>
      </c>
    </row>
    <row r="43" spans="1:7" x14ac:dyDescent="0.35">
      <c r="A43">
        <v>197710</v>
      </c>
      <c r="B43">
        <v>868</v>
      </c>
      <c r="C43">
        <v>95463</v>
      </c>
      <c r="D43">
        <v>5.0503894186934421E-4</v>
      </c>
      <c r="E43">
        <v>3.3669262791289619E-4</v>
      </c>
      <c r="F43" t="s">
        <v>55</v>
      </c>
      <c r="G43" t="s">
        <v>61</v>
      </c>
    </row>
    <row r="44" spans="1:7" x14ac:dyDescent="0.35">
      <c r="A44">
        <v>197711</v>
      </c>
      <c r="B44">
        <v>2669</v>
      </c>
      <c r="C44">
        <v>95463</v>
      </c>
      <c r="D44">
        <v>35.438515212446312</v>
      </c>
      <c r="G44" t="s">
        <v>62</v>
      </c>
    </row>
    <row r="45" spans="1:7" x14ac:dyDescent="0.35">
      <c r="A45">
        <v>197712</v>
      </c>
      <c r="B45">
        <v>2670</v>
      </c>
      <c r="C45">
        <v>95463</v>
      </c>
      <c r="D45">
        <v>4.1960655446272602E-2</v>
      </c>
      <c r="G45" t="s">
        <v>62</v>
      </c>
    </row>
    <row r="46" spans="1:7" x14ac:dyDescent="0.35">
      <c r="A46">
        <v>197713</v>
      </c>
      <c r="B46">
        <v>626</v>
      </c>
      <c r="C46">
        <v>95464</v>
      </c>
      <c r="D46">
        <v>54.183747524426515</v>
      </c>
      <c r="E46">
        <v>12.079814682941183</v>
      </c>
      <c r="F46" t="s">
        <v>55</v>
      </c>
      <c r="G46" t="s">
        <v>56</v>
      </c>
    </row>
    <row r="47" spans="1:7" x14ac:dyDescent="0.35">
      <c r="A47">
        <v>197714</v>
      </c>
      <c r="B47">
        <v>797</v>
      </c>
      <c r="C47">
        <v>95464</v>
      </c>
      <c r="D47">
        <v>6.0165989234235191</v>
      </c>
      <c r="E47">
        <v>1.7809750335058501</v>
      </c>
      <c r="F47" t="s">
        <v>55</v>
      </c>
      <c r="G47" t="s">
        <v>56</v>
      </c>
    </row>
    <row r="48" spans="1:7" x14ac:dyDescent="0.35">
      <c r="A48">
        <v>197715</v>
      </c>
      <c r="B48">
        <v>613</v>
      </c>
      <c r="C48">
        <v>95464</v>
      </c>
      <c r="D48">
        <v>0.15044524375837637</v>
      </c>
      <c r="E48">
        <v>5.1611497104231741E-2</v>
      </c>
      <c r="F48" t="s">
        <v>55</v>
      </c>
      <c r="G48" t="s">
        <v>57</v>
      </c>
    </row>
    <row r="49" spans="1:7" x14ac:dyDescent="0.35">
      <c r="A49">
        <v>197716</v>
      </c>
      <c r="B49">
        <v>699</v>
      </c>
      <c r="C49">
        <v>95464</v>
      </c>
      <c r="D49">
        <v>0.41637310420452062</v>
      </c>
      <c r="E49">
        <v>0.22869493291640514</v>
      </c>
      <c r="F49" t="s">
        <v>55</v>
      </c>
      <c r="G49" t="s">
        <v>57</v>
      </c>
    </row>
    <row r="50" spans="1:7" x14ac:dyDescent="0.35">
      <c r="A50">
        <v>197717</v>
      </c>
      <c r="B50">
        <v>784</v>
      </c>
      <c r="C50">
        <v>95464</v>
      </c>
      <c r="D50">
        <v>7.6433448790724418E-2</v>
      </c>
      <c r="E50">
        <v>5.1460143740289718E-2</v>
      </c>
      <c r="F50" t="s">
        <v>55</v>
      </c>
      <c r="G50" t="s">
        <v>58</v>
      </c>
    </row>
    <row r="51" spans="1:7" x14ac:dyDescent="0.35">
      <c r="A51">
        <v>197718</v>
      </c>
      <c r="B51">
        <v>337</v>
      </c>
      <c r="C51">
        <v>95464</v>
      </c>
      <c r="D51">
        <v>0.15241283748962275</v>
      </c>
      <c r="E51">
        <v>9.368773228011569E-2</v>
      </c>
      <c r="F51" t="s">
        <v>55</v>
      </c>
      <c r="G51" t="s">
        <v>57</v>
      </c>
    </row>
    <row r="52" spans="1:7" x14ac:dyDescent="0.35">
      <c r="A52">
        <v>197719</v>
      </c>
      <c r="B52">
        <v>2302</v>
      </c>
      <c r="C52">
        <v>95464</v>
      </c>
      <c r="D52">
        <v>1.0201216729692726</v>
      </c>
      <c r="E52">
        <v>0.74087471649622982</v>
      </c>
      <c r="F52" t="s">
        <v>55</v>
      </c>
      <c r="G52" t="s">
        <v>59</v>
      </c>
    </row>
    <row r="53" spans="1:7" x14ac:dyDescent="0.35">
      <c r="A53">
        <v>197720</v>
      </c>
      <c r="B53">
        <v>696</v>
      </c>
      <c r="C53">
        <v>95464</v>
      </c>
      <c r="D53">
        <v>1.6346163305739084E-2</v>
      </c>
      <c r="E53">
        <v>3.7232927529739029E-2</v>
      </c>
      <c r="F53" t="s">
        <v>55</v>
      </c>
      <c r="G53" t="s">
        <v>60</v>
      </c>
    </row>
    <row r="54" spans="1:7" x14ac:dyDescent="0.35">
      <c r="A54">
        <v>197721</v>
      </c>
      <c r="B54">
        <v>525</v>
      </c>
      <c r="C54">
        <v>95464</v>
      </c>
      <c r="D54">
        <v>8.4757883807536002E-3</v>
      </c>
      <c r="E54">
        <v>1.468127630237677E-2</v>
      </c>
      <c r="F54" t="s">
        <v>55</v>
      </c>
      <c r="G54" t="s">
        <v>60</v>
      </c>
    </row>
    <row r="55" spans="1:7" x14ac:dyDescent="0.35">
      <c r="A55">
        <v>197722</v>
      </c>
      <c r="B55">
        <v>292</v>
      </c>
      <c r="C55">
        <v>95464</v>
      </c>
      <c r="D55">
        <v>1.1956915751420258E-2</v>
      </c>
      <c r="E55">
        <v>5.7514278297970851E-3</v>
      </c>
      <c r="F55" t="s">
        <v>55</v>
      </c>
      <c r="G55" t="s">
        <v>60</v>
      </c>
    </row>
    <row r="56" spans="1:7" x14ac:dyDescent="0.35">
      <c r="A56">
        <v>197723</v>
      </c>
      <c r="B56">
        <v>694</v>
      </c>
      <c r="C56">
        <v>95464</v>
      </c>
      <c r="D56">
        <v>0</v>
      </c>
      <c r="E56">
        <v>1.1956915751420258E-2</v>
      </c>
      <c r="F56" t="s">
        <v>55</v>
      </c>
      <c r="G56" t="s">
        <v>60</v>
      </c>
    </row>
    <row r="57" spans="1:7" x14ac:dyDescent="0.35">
      <c r="A57">
        <v>197724</v>
      </c>
      <c r="B57">
        <v>666</v>
      </c>
      <c r="C57">
        <v>95464</v>
      </c>
      <c r="D57">
        <v>3.3297740067246284E-3</v>
      </c>
      <c r="E57">
        <v>4.0865408264347709E-3</v>
      </c>
      <c r="F57" t="s">
        <v>55</v>
      </c>
      <c r="G57" t="s">
        <v>60</v>
      </c>
    </row>
    <row r="58" spans="1:7" x14ac:dyDescent="0.35">
      <c r="A58">
        <v>197725</v>
      </c>
      <c r="B58">
        <v>700</v>
      </c>
      <c r="C58">
        <v>95464</v>
      </c>
      <c r="D58">
        <v>0.12350434497669532</v>
      </c>
      <c r="E58">
        <v>6.8865780593622999E-2</v>
      </c>
      <c r="F58" t="s">
        <v>55</v>
      </c>
      <c r="G58" t="s">
        <v>60</v>
      </c>
    </row>
    <row r="59" spans="1:7" x14ac:dyDescent="0.35">
      <c r="A59">
        <v>197726</v>
      </c>
      <c r="B59">
        <v>339</v>
      </c>
      <c r="C59">
        <v>95464</v>
      </c>
      <c r="D59">
        <v>0.13455314054446341</v>
      </c>
      <c r="E59">
        <v>8.2336229984463549E-2</v>
      </c>
      <c r="F59" t="s">
        <v>55</v>
      </c>
      <c r="G59" t="s">
        <v>60</v>
      </c>
    </row>
    <row r="60" spans="1:7" x14ac:dyDescent="0.35">
      <c r="A60">
        <v>197727</v>
      </c>
      <c r="B60">
        <v>669</v>
      </c>
      <c r="C60">
        <v>95464</v>
      </c>
      <c r="D60">
        <v>1.0313218219009828</v>
      </c>
      <c r="E60">
        <v>0.73073404111211393</v>
      </c>
      <c r="F60" t="s">
        <v>55</v>
      </c>
      <c r="G60" t="s">
        <v>60</v>
      </c>
    </row>
    <row r="61" spans="1:7" x14ac:dyDescent="0.35">
      <c r="A61">
        <v>197728</v>
      </c>
      <c r="B61">
        <v>329</v>
      </c>
      <c r="C61">
        <v>95464</v>
      </c>
      <c r="D61">
        <v>1.5135336394202857E-4</v>
      </c>
      <c r="E61">
        <v>2.0432704132173858E-2</v>
      </c>
      <c r="F61" t="s">
        <v>55</v>
      </c>
      <c r="G61" t="s">
        <v>60</v>
      </c>
    </row>
    <row r="62" spans="1:7" x14ac:dyDescent="0.35">
      <c r="A62">
        <v>197729</v>
      </c>
      <c r="B62">
        <v>488</v>
      </c>
      <c r="C62">
        <v>95464</v>
      </c>
      <c r="D62">
        <v>1.3621802754782569E-3</v>
      </c>
      <c r="E62">
        <v>2.7243605509565138E-3</v>
      </c>
      <c r="F62" t="s">
        <v>55</v>
      </c>
      <c r="G62" t="s">
        <v>60</v>
      </c>
    </row>
    <row r="63" spans="1:7" x14ac:dyDescent="0.35">
      <c r="A63">
        <v>197730</v>
      </c>
      <c r="B63">
        <v>778</v>
      </c>
      <c r="C63">
        <v>95464</v>
      </c>
      <c r="D63">
        <v>1.1654209023536199E-2</v>
      </c>
      <c r="E63">
        <v>1.7556990217275314E-2</v>
      </c>
      <c r="F63" t="s">
        <v>55</v>
      </c>
      <c r="G63" t="s">
        <v>60</v>
      </c>
    </row>
    <row r="64" spans="1:7" x14ac:dyDescent="0.35">
      <c r="A64">
        <v>197731</v>
      </c>
      <c r="B64">
        <v>307</v>
      </c>
      <c r="C64">
        <v>95464</v>
      </c>
      <c r="D64">
        <v>1.9675937312463717E-3</v>
      </c>
      <c r="E64">
        <v>7.5676681971014294E-4</v>
      </c>
      <c r="F64" t="s">
        <v>55</v>
      </c>
      <c r="G64" t="s">
        <v>60</v>
      </c>
    </row>
    <row r="65" spans="1:7" x14ac:dyDescent="0.35">
      <c r="A65">
        <v>197732</v>
      </c>
      <c r="B65">
        <v>902</v>
      </c>
      <c r="C65">
        <v>95464</v>
      </c>
      <c r="D65">
        <v>0.25109523077982537</v>
      </c>
      <c r="E65">
        <v>7.2649614692173708E-2</v>
      </c>
      <c r="F65" t="s">
        <v>55</v>
      </c>
      <c r="G65" t="s">
        <v>61</v>
      </c>
    </row>
    <row r="66" spans="1:7" x14ac:dyDescent="0.35">
      <c r="A66">
        <v>197733</v>
      </c>
      <c r="B66">
        <v>889</v>
      </c>
      <c r="C66">
        <v>95464</v>
      </c>
      <c r="D66">
        <v>2.3611124774956457E-2</v>
      </c>
      <c r="E66">
        <v>8.4757883807536002E-3</v>
      </c>
      <c r="F66" t="s">
        <v>55</v>
      </c>
      <c r="G66" t="s">
        <v>61</v>
      </c>
    </row>
    <row r="67" spans="1:7" x14ac:dyDescent="0.35">
      <c r="A67">
        <v>197734</v>
      </c>
      <c r="B67">
        <v>886</v>
      </c>
      <c r="C67">
        <v>95464</v>
      </c>
      <c r="D67">
        <v>2.1492177679768056E-2</v>
      </c>
      <c r="E67">
        <v>7.4163148331593994E-3</v>
      </c>
      <c r="F67" t="s">
        <v>55</v>
      </c>
      <c r="G67" t="s">
        <v>61</v>
      </c>
    </row>
    <row r="68" spans="1:7" x14ac:dyDescent="0.35">
      <c r="A68">
        <v>197735</v>
      </c>
      <c r="B68">
        <v>876</v>
      </c>
      <c r="C68">
        <v>95464</v>
      </c>
      <c r="D68">
        <v>2.8757139148985426E-3</v>
      </c>
      <c r="E68">
        <v>1.0594735475942E-3</v>
      </c>
      <c r="F68" t="s">
        <v>55</v>
      </c>
      <c r="G68" t="s">
        <v>61</v>
      </c>
    </row>
    <row r="69" spans="1:7" x14ac:dyDescent="0.35">
      <c r="A69">
        <v>197736</v>
      </c>
      <c r="B69">
        <v>2474</v>
      </c>
      <c r="C69">
        <v>95464</v>
      </c>
      <c r="D69">
        <v>1.6497516669681116E-2</v>
      </c>
      <c r="E69">
        <v>1.3621802754782572E-2</v>
      </c>
      <c r="F69" t="s">
        <v>55</v>
      </c>
      <c r="G69" t="s">
        <v>61</v>
      </c>
    </row>
    <row r="70" spans="1:7" x14ac:dyDescent="0.35">
      <c r="A70">
        <v>197737</v>
      </c>
      <c r="B70">
        <v>905</v>
      </c>
      <c r="C70">
        <v>95464</v>
      </c>
      <c r="D70">
        <v>7.5676681971014285E-3</v>
      </c>
      <c r="E70">
        <v>3.3297740067246284E-3</v>
      </c>
      <c r="F70" t="s">
        <v>55</v>
      </c>
      <c r="G70" t="s">
        <v>61</v>
      </c>
    </row>
    <row r="71" spans="1:7" x14ac:dyDescent="0.35">
      <c r="A71">
        <v>197738</v>
      </c>
      <c r="B71">
        <v>904</v>
      </c>
      <c r="C71">
        <v>95464</v>
      </c>
      <c r="D71">
        <v>5.1308790376347689E-2</v>
      </c>
      <c r="E71">
        <v>1.9524583948521686E-2</v>
      </c>
      <c r="F71" t="s">
        <v>55</v>
      </c>
      <c r="G71" t="s">
        <v>61</v>
      </c>
    </row>
    <row r="72" spans="1:7" x14ac:dyDescent="0.35">
      <c r="A72">
        <v>197739</v>
      </c>
      <c r="B72">
        <v>884</v>
      </c>
      <c r="C72">
        <v>95464</v>
      </c>
      <c r="D72">
        <v>2.8757139148985426E-3</v>
      </c>
      <c r="E72">
        <v>1.6648870033623142E-3</v>
      </c>
      <c r="F72" t="s">
        <v>55</v>
      </c>
      <c r="G72" t="s">
        <v>61</v>
      </c>
    </row>
    <row r="73" spans="1:7" x14ac:dyDescent="0.35">
      <c r="A73">
        <v>197740</v>
      </c>
      <c r="B73">
        <v>857</v>
      </c>
      <c r="C73">
        <v>95464</v>
      </c>
      <c r="D73">
        <v>3.7838340985507143E-3</v>
      </c>
      <c r="E73">
        <v>1.8162403673043428E-3</v>
      </c>
      <c r="F73" t="s">
        <v>55</v>
      </c>
      <c r="G73" t="s">
        <v>61</v>
      </c>
    </row>
    <row r="74" spans="1:7" x14ac:dyDescent="0.35">
      <c r="A74">
        <v>197741</v>
      </c>
      <c r="B74">
        <v>855</v>
      </c>
      <c r="C74">
        <v>95464</v>
      </c>
      <c r="D74">
        <v>5.1460143740289718E-3</v>
      </c>
      <c r="E74">
        <v>2.8757139148985426E-3</v>
      </c>
      <c r="F74" t="s">
        <v>55</v>
      </c>
      <c r="G74" t="s">
        <v>61</v>
      </c>
    </row>
    <row r="75" spans="1:7" x14ac:dyDescent="0.35">
      <c r="A75">
        <v>197742</v>
      </c>
      <c r="B75">
        <v>894</v>
      </c>
      <c r="C75">
        <v>95464</v>
      </c>
      <c r="D75">
        <v>3.0270672788405714E-4</v>
      </c>
      <c r="E75">
        <v>1.5135336394202857E-4</v>
      </c>
      <c r="F75" t="s">
        <v>55</v>
      </c>
      <c r="G75" t="s">
        <v>61</v>
      </c>
    </row>
    <row r="76" spans="1:7" x14ac:dyDescent="0.35">
      <c r="A76">
        <v>197743</v>
      </c>
      <c r="B76">
        <v>852</v>
      </c>
      <c r="C76">
        <v>95464</v>
      </c>
      <c r="D76">
        <v>5.6908864842202735E-2</v>
      </c>
      <c r="E76">
        <v>1.8313757036985456E-2</v>
      </c>
      <c r="F76" t="s">
        <v>55</v>
      </c>
      <c r="G76" t="s">
        <v>61</v>
      </c>
    </row>
    <row r="77" spans="1:7" x14ac:dyDescent="0.35">
      <c r="A77">
        <v>197744</v>
      </c>
      <c r="B77">
        <v>895</v>
      </c>
      <c r="C77">
        <v>95464</v>
      </c>
      <c r="D77">
        <v>2.8757139148985426E-3</v>
      </c>
      <c r="E77">
        <v>1.2108269115362286E-3</v>
      </c>
      <c r="F77" t="s">
        <v>55</v>
      </c>
      <c r="G77" t="s">
        <v>61</v>
      </c>
    </row>
    <row r="78" spans="1:7" x14ac:dyDescent="0.35">
      <c r="A78">
        <v>197745</v>
      </c>
      <c r="B78">
        <v>882</v>
      </c>
      <c r="C78">
        <v>95464</v>
      </c>
      <c r="D78">
        <v>6.0389992212869399E-2</v>
      </c>
      <c r="E78">
        <v>2.2248944499478198E-2</v>
      </c>
      <c r="F78" t="s">
        <v>55</v>
      </c>
      <c r="G78" t="s">
        <v>61</v>
      </c>
    </row>
    <row r="79" spans="1:7" x14ac:dyDescent="0.35">
      <c r="A79">
        <v>197746</v>
      </c>
      <c r="B79">
        <v>1281</v>
      </c>
      <c r="C79">
        <v>95464</v>
      </c>
      <c r="D79">
        <v>6.0541345576811429E-4</v>
      </c>
      <c r="E79">
        <v>4.5406009182608569E-4</v>
      </c>
      <c r="F79" t="s">
        <v>55</v>
      </c>
      <c r="G79" t="s">
        <v>61</v>
      </c>
    </row>
    <row r="80" spans="1:7" x14ac:dyDescent="0.35">
      <c r="A80">
        <v>197747</v>
      </c>
      <c r="B80">
        <v>854</v>
      </c>
      <c r="C80">
        <v>95464</v>
      </c>
      <c r="D80">
        <v>6.810901377391286E-3</v>
      </c>
      <c r="E80">
        <v>5.1460143740289718E-3</v>
      </c>
      <c r="F80" t="s">
        <v>55</v>
      </c>
      <c r="G80" t="s">
        <v>61</v>
      </c>
    </row>
    <row r="81" spans="1:7" x14ac:dyDescent="0.35">
      <c r="A81">
        <v>197748</v>
      </c>
      <c r="B81">
        <v>893</v>
      </c>
      <c r="C81">
        <v>95464</v>
      </c>
      <c r="D81">
        <v>1.5135336394202857E-4</v>
      </c>
      <c r="E81">
        <v>1.5135336394202857E-4</v>
      </c>
      <c r="F81" t="s">
        <v>55</v>
      </c>
      <c r="G81" t="s">
        <v>61</v>
      </c>
    </row>
    <row r="82" spans="1:7" x14ac:dyDescent="0.35">
      <c r="A82">
        <v>197749</v>
      </c>
      <c r="B82">
        <v>867</v>
      </c>
      <c r="C82">
        <v>95464</v>
      </c>
      <c r="D82">
        <v>9.2325552004637428E-3</v>
      </c>
      <c r="E82">
        <v>4.6919542822028851E-3</v>
      </c>
      <c r="F82" t="s">
        <v>55</v>
      </c>
      <c r="G82" t="s">
        <v>61</v>
      </c>
    </row>
    <row r="83" spans="1:7" x14ac:dyDescent="0.35">
      <c r="A83">
        <v>197750</v>
      </c>
      <c r="B83">
        <v>1275</v>
      </c>
      <c r="C83">
        <v>95464</v>
      </c>
      <c r="D83">
        <v>1.5892103213913E-2</v>
      </c>
      <c r="E83">
        <v>8.6271417446956277E-3</v>
      </c>
      <c r="F83" t="s">
        <v>55</v>
      </c>
      <c r="G83" t="s">
        <v>61</v>
      </c>
    </row>
    <row r="84" spans="1:7" x14ac:dyDescent="0.35">
      <c r="A84">
        <v>197751</v>
      </c>
      <c r="B84">
        <v>872</v>
      </c>
      <c r="C84">
        <v>95464</v>
      </c>
      <c r="D84">
        <v>6.0541345576811429E-4</v>
      </c>
      <c r="E84">
        <v>3.0270672788405714E-4</v>
      </c>
      <c r="F84" t="s">
        <v>55</v>
      </c>
      <c r="G84" t="s">
        <v>61</v>
      </c>
    </row>
    <row r="85" spans="1:7" x14ac:dyDescent="0.35">
      <c r="A85">
        <v>197752</v>
      </c>
      <c r="B85">
        <v>856</v>
      </c>
      <c r="C85">
        <v>95464</v>
      </c>
      <c r="D85">
        <v>6.0541345576811429E-4</v>
      </c>
      <c r="E85">
        <v>1.2108269115362286E-3</v>
      </c>
      <c r="F85" t="s">
        <v>55</v>
      </c>
      <c r="G85" t="s">
        <v>61</v>
      </c>
    </row>
    <row r="86" spans="1:7" x14ac:dyDescent="0.35">
      <c r="A86">
        <v>197753</v>
      </c>
      <c r="B86">
        <v>858</v>
      </c>
      <c r="C86">
        <v>95464</v>
      </c>
      <c r="D86">
        <v>3.3297740067246284E-3</v>
      </c>
      <c r="E86">
        <v>1.9675937312463717E-3</v>
      </c>
      <c r="F86" t="s">
        <v>55</v>
      </c>
      <c r="G86" t="s">
        <v>61</v>
      </c>
    </row>
    <row r="87" spans="1:7" x14ac:dyDescent="0.35">
      <c r="A87">
        <v>197754</v>
      </c>
      <c r="B87">
        <v>868</v>
      </c>
      <c r="C87">
        <v>95464</v>
      </c>
      <c r="D87">
        <v>1.3621802754782569E-3</v>
      </c>
      <c r="E87">
        <v>7.5676681971014294E-4</v>
      </c>
      <c r="F87" t="s">
        <v>55</v>
      </c>
      <c r="G87" t="s">
        <v>61</v>
      </c>
    </row>
    <row r="88" spans="1:7" x14ac:dyDescent="0.35">
      <c r="A88">
        <v>197755</v>
      </c>
      <c r="B88">
        <v>2669</v>
      </c>
      <c r="C88">
        <v>95464</v>
      </c>
      <c r="D88">
        <v>37.928623267098551</v>
      </c>
      <c r="G88" t="s">
        <v>62</v>
      </c>
    </row>
    <row r="89" spans="1:7" x14ac:dyDescent="0.35">
      <c r="A89">
        <v>197756</v>
      </c>
      <c r="B89">
        <v>626</v>
      </c>
      <c r="C89">
        <v>95465</v>
      </c>
      <c r="D89">
        <v>54.142581407520176</v>
      </c>
      <c r="E89">
        <v>33.982262296988587</v>
      </c>
      <c r="F89" t="s">
        <v>55</v>
      </c>
      <c r="G89" t="s">
        <v>56</v>
      </c>
    </row>
    <row r="90" spans="1:7" x14ac:dyDescent="0.35">
      <c r="A90">
        <v>197757</v>
      </c>
      <c r="B90">
        <v>797</v>
      </c>
      <c r="C90">
        <v>95465</v>
      </c>
      <c r="D90">
        <v>6.8387134167792105</v>
      </c>
      <c r="E90">
        <v>4.1619941951638646</v>
      </c>
      <c r="F90" t="s">
        <v>55</v>
      </c>
      <c r="G90" t="s">
        <v>56</v>
      </c>
    </row>
    <row r="91" spans="1:7" x14ac:dyDescent="0.35">
      <c r="A91">
        <v>197758</v>
      </c>
      <c r="B91">
        <v>613</v>
      </c>
      <c r="C91">
        <v>95465</v>
      </c>
      <c r="D91">
        <v>1.1323326455532048E-2</v>
      </c>
      <c r="E91">
        <v>7.3505661567267358E-2</v>
      </c>
      <c r="F91" t="s">
        <v>55</v>
      </c>
      <c r="G91" t="s">
        <v>57</v>
      </c>
    </row>
    <row r="92" spans="1:7" x14ac:dyDescent="0.35">
      <c r="A92">
        <v>197759</v>
      </c>
      <c r="B92">
        <v>699</v>
      </c>
      <c r="C92">
        <v>95465</v>
      </c>
      <c r="D92">
        <v>0.51127697758537927</v>
      </c>
      <c r="E92">
        <v>0.28058819115233646</v>
      </c>
      <c r="F92" t="s">
        <v>55</v>
      </c>
      <c r="G92" t="s">
        <v>57</v>
      </c>
    </row>
    <row r="93" spans="1:7" x14ac:dyDescent="0.35">
      <c r="A93">
        <v>197760</v>
      </c>
      <c r="B93">
        <v>784</v>
      </c>
      <c r="C93">
        <v>95465</v>
      </c>
      <c r="D93">
        <v>0.13127381856921899</v>
      </c>
      <c r="E93">
        <v>0.15967809510174005</v>
      </c>
      <c r="F93" t="s">
        <v>55</v>
      </c>
      <c r="G93" t="s">
        <v>58</v>
      </c>
    </row>
    <row r="94" spans="1:7" x14ac:dyDescent="0.35">
      <c r="A94">
        <v>197761</v>
      </c>
      <c r="B94">
        <v>337</v>
      </c>
      <c r="C94">
        <v>95465</v>
      </c>
      <c r="D94">
        <v>0.10958676959506439</v>
      </c>
      <c r="E94">
        <v>7.2737978417739754E-2</v>
      </c>
      <c r="F94" t="s">
        <v>55</v>
      </c>
      <c r="G94" t="s">
        <v>57</v>
      </c>
    </row>
    <row r="95" spans="1:7" x14ac:dyDescent="0.35">
      <c r="A95">
        <v>197762</v>
      </c>
      <c r="B95">
        <v>2302</v>
      </c>
      <c r="C95">
        <v>95465</v>
      </c>
      <c r="D95">
        <v>0.29479032941859701</v>
      </c>
      <c r="E95">
        <v>0.22742613304755044</v>
      </c>
      <c r="F95" t="s">
        <v>55</v>
      </c>
      <c r="G95" t="s">
        <v>59</v>
      </c>
    </row>
    <row r="96" spans="1:7" x14ac:dyDescent="0.35">
      <c r="A96">
        <v>197763</v>
      </c>
      <c r="B96">
        <v>696</v>
      </c>
      <c r="C96">
        <v>95465</v>
      </c>
      <c r="D96">
        <v>3.7424553539470322E-2</v>
      </c>
      <c r="E96">
        <v>0.13031421463230949</v>
      </c>
      <c r="F96" t="s">
        <v>55</v>
      </c>
      <c r="G96" t="s">
        <v>60</v>
      </c>
    </row>
    <row r="97" spans="1:7" x14ac:dyDescent="0.35">
      <c r="A97">
        <v>197764</v>
      </c>
      <c r="B97">
        <v>525</v>
      </c>
      <c r="C97">
        <v>95465</v>
      </c>
      <c r="D97">
        <v>9.7879601564768541E-3</v>
      </c>
      <c r="E97">
        <v>2.6868910233465871E-2</v>
      </c>
      <c r="F97" t="s">
        <v>55</v>
      </c>
      <c r="G97" t="s">
        <v>60</v>
      </c>
    </row>
    <row r="98" spans="1:7" x14ac:dyDescent="0.35">
      <c r="A98">
        <v>197765</v>
      </c>
      <c r="B98">
        <v>292</v>
      </c>
      <c r="C98">
        <v>95465</v>
      </c>
      <c r="D98">
        <v>0</v>
      </c>
      <c r="E98">
        <v>1.6889029289607123E-2</v>
      </c>
      <c r="F98" t="s">
        <v>55</v>
      </c>
      <c r="G98" t="s">
        <v>60</v>
      </c>
    </row>
    <row r="99" spans="1:7" x14ac:dyDescent="0.35">
      <c r="A99">
        <v>197766</v>
      </c>
      <c r="B99">
        <v>694</v>
      </c>
      <c r="C99">
        <v>95465</v>
      </c>
      <c r="D99">
        <v>3.0707325981103855E-3</v>
      </c>
      <c r="E99">
        <v>8.8283562195673598E-3</v>
      </c>
      <c r="F99" t="s">
        <v>55</v>
      </c>
      <c r="G99" t="s">
        <v>60</v>
      </c>
    </row>
    <row r="100" spans="1:7" x14ac:dyDescent="0.35">
      <c r="A100">
        <v>197767</v>
      </c>
      <c r="B100">
        <v>666</v>
      </c>
      <c r="C100">
        <v>95465</v>
      </c>
      <c r="D100">
        <v>0</v>
      </c>
      <c r="E100">
        <v>9.5960393690949549E-3</v>
      </c>
      <c r="F100" t="s">
        <v>55</v>
      </c>
      <c r="G100" t="s">
        <v>60</v>
      </c>
    </row>
    <row r="101" spans="1:7" x14ac:dyDescent="0.35">
      <c r="A101">
        <v>197768</v>
      </c>
      <c r="B101">
        <v>700</v>
      </c>
      <c r="C101">
        <v>95465</v>
      </c>
      <c r="D101">
        <v>0.18520355982353265</v>
      </c>
      <c r="E101">
        <v>0.11476863085437566</v>
      </c>
      <c r="F101" t="s">
        <v>55</v>
      </c>
      <c r="G101" t="s">
        <v>60</v>
      </c>
    </row>
    <row r="102" spans="1:7" x14ac:dyDescent="0.35">
      <c r="A102">
        <v>197769</v>
      </c>
      <c r="B102">
        <v>339</v>
      </c>
      <c r="C102">
        <v>95465</v>
      </c>
      <c r="D102">
        <v>7.6768314952759639E-2</v>
      </c>
      <c r="E102">
        <v>3.9151840625907416E-2</v>
      </c>
      <c r="F102" t="s">
        <v>55</v>
      </c>
      <c r="G102" t="s">
        <v>60</v>
      </c>
    </row>
    <row r="103" spans="1:7" x14ac:dyDescent="0.35">
      <c r="A103">
        <v>197770</v>
      </c>
      <c r="B103">
        <v>669</v>
      </c>
      <c r="C103">
        <v>95465</v>
      </c>
      <c r="D103">
        <v>0.43585210814429287</v>
      </c>
      <c r="E103">
        <v>0.30784094296056619</v>
      </c>
      <c r="F103" t="s">
        <v>55</v>
      </c>
      <c r="G103" t="s">
        <v>60</v>
      </c>
    </row>
    <row r="104" spans="1:7" x14ac:dyDescent="0.35">
      <c r="A104">
        <v>197771</v>
      </c>
      <c r="B104">
        <v>329</v>
      </c>
      <c r="C104">
        <v>95465</v>
      </c>
      <c r="D104">
        <v>0</v>
      </c>
      <c r="E104">
        <v>1.4585979841024332E-2</v>
      </c>
      <c r="F104" t="s">
        <v>55</v>
      </c>
      <c r="G104" t="s">
        <v>60</v>
      </c>
    </row>
    <row r="105" spans="1:7" x14ac:dyDescent="0.35">
      <c r="A105">
        <v>197772</v>
      </c>
      <c r="B105">
        <v>488</v>
      </c>
      <c r="C105">
        <v>95465</v>
      </c>
      <c r="D105">
        <v>9.4041185817130557E-3</v>
      </c>
      <c r="E105">
        <v>2.3222415273209791E-2</v>
      </c>
      <c r="F105" t="s">
        <v>55</v>
      </c>
      <c r="G105" t="s">
        <v>60</v>
      </c>
    </row>
    <row r="106" spans="1:7" x14ac:dyDescent="0.35">
      <c r="A106">
        <v>197773</v>
      </c>
      <c r="B106">
        <v>778</v>
      </c>
      <c r="C106">
        <v>95465</v>
      </c>
      <c r="D106">
        <v>5.7576236214569728E-4</v>
      </c>
      <c r="E106">
        <v>1.8808237163426111E-2</v>
      </c>
      <c r="F106" t="s">
        <v>55</v>
      </c>
      <c r="G106" t="s">
        <v>60</v>
      </c>
    </row>
    <row r="107" spans="1:7" x14ac:dyDescent="0.35">
      <c r="A107">
        <v>197774</v>
      </c>
      <c r="B107">
        <v>307</v>
      </c>
      <c r="C107">
        <v>95465</v>
      </c>
      <c r="D107">
        <v>3.8384157476379819E-4</v>
      </c>
      <c r="E107">
        <v>2.3030494485827891E-3</v>
      </c>
      <c r="F107" t="s">
        <v>55</v>
      </c>
      <c r="G107" t="s">
        <v>60</v>
      </c>
    </row>
    <row r="108" spans="1:7" x14ac:dyDescent="0.35">
      <c r="A108">
        <v>197775</v>
      </c>
      <c r="B108">
        <v>902</v>
      </c>
      <c r="C108">
        <v>95465</v>
      </c>
      <c r="D108">
        <v>0.14106177872569584</v>
      </c>
      <c r="E108">
        <v>9.5960393690949553E-2</v>
      </c>
      <c r="F108" t="s">
        <v>55</v>
      </c>
      <c r="G108" t="s">
        <v>61</v>
      </c>
    </row>
    <row r="109" spans="1:7" x14ac:dyDescent="0.35">
      <c r="A109">
        <v>197776</v>
      </c>
      <c r="B109">
        <v>889</v>
      </c>
      <c r="C109">
        <v>95465</v>
      </c>
      <c r="D109">
        <v>6.141465196220771E-3</v>
      </c>
      <c r="E109">
        <v>4.9899404719293767E-3</v>
      </c>
      <c r="F109" t="s">
        <v>55</v>
      </c>
      <c r="G109" t="s">
        <v>61</v>
      </c>
    </row>
    <row r="110" spans="1:7" x14ac:dyDescent="0.35">
      <c r="A110">
        <v>197777</v>
      </c>
      <c r="B110">
        <v>886</v>
      </c>
      <c r="C110">
        <v>95465</v>
      </c>
      <c r="D110">
        <v>4.9899404719293767E-3</v>
      </c>
      <c r="E110">
        <v>5.1818612593112767E-3</v>
      </c>
      <c r="F110" t="s">
        <v>55</v>
      </c>
      <c r="G110" t="s">
        <v>61</v>
      </c>
    </row>
    <row r="111" spans="1:7" x14ac:dyDescent="0.35">
      <c r="A111">
        <v>197778</v>
      </c>
      <c r="B111">
        <v>876</v>
      </c>
      <c r="C111">
        <v>95465</v>
      </c>
      <c r="D111">
        <v>9.5960393690949547E-4</v>
      </c>
      <c r="E111">
        <v>5.7576236214569728E-4</v>
      </c>
      <c r="F111" t="s">
        <v>55</v>
      </c>
      <c r="G111" t="s">
        <v>61</v>
      </c>
    </row>
    <row r="112" spans="1:7" x14ac:dyDescent="0.35">
      <c r="A112">
        <v>197779</v>
      </c>
      <c r="B112">
        <v>2474</v>
      </c>
      <c r="C112">
        <v>95465</v>
      </c>
      <c r="D112">
        <v>1.727287086437092E-3</v>
      </c>
      <c r="E112">
        <v>1.1515247242913946E-3</v>
      </c>
      <c r="F112" t="s">
        <v>55</v>
      </c>
      <c r="G112" t="s">
        <v>61</v>
      </c>
    </row>
    <row r="113" spans="1:7" x14ac:dyDescent="0.35">
      <c r="A113">
        <v>197780</v>
      </c>
      <c r="B113">
        <v>905</v>
      </c>
      <c r="C113">
        <v>95465</v>
      </c>
      <c r="D113">
        <v>3.8384157476379819E-4</v>
      </c>
      <c r="E113">
        <v>1.9192078738189909E-4</v>
      </c>
      <c r="F113" t="s">
        <v>55</v>
      </c>
      <c r="G113" t="s">
        <v>61</v>
      </c>
    </row>
    <row r="114" spans="1:7" x14ac:dyDescent="0.35">
      <c r="A114">
        <v>197781</v>
      </c>
      <c r="B114">
        <v>904</v>
      </c>
      <c r="C114">
        <v>95465</v>
      </c>
      <c r="D114">
        <v>2.8596197319902966E-2</v>
      </c>
      <c r="E114">
        <v>1.9767841100335609E-2</v>
      </c>
      <c r="F114" t="s">
        <v>55</v>
      </c>
      <c r="G114" t="s">
        <v>61</v>
      </c>
    </row>
    <row r="115" spans="1:7" x14ac:dyDescent="0.35">
      <c r="A115">
        <v>197782</v>
      </c>
      <c r="B115">
        <v>884</v>
      </c>
      <c r="C115">
        <v>95465</v>
      </c>
      <c r="D115">
        <v>1.5353662990551928E-3</v>
      </c>
      <c r="E115">
        <v>1.1515247242913946E-3</v>
      </c>
      <c r="F115" t="s">
        <v>55</v>
      </c>
      <c r="G115" t="s">
        <v>61</v>
      </c>
    </row>
    <row r="116" spans="1:7" x14ac:dyDescent="0.35">
      <c r="A116">
        <v>197783</v>
      </c>
      <c r="B116">
        <v>857</v>
      </c>
      <c r="C116">
        <v>95465</v>
      </c>
      <c r="D116">
        <v>2.686891023346588E-3</v>
      </c>
      <c r="E116">
        <v>1.9192078738189909E-3</v>
      </c>
      <c r="F116" t="s">
        <v>55</v>
      </c>
      <c r="G116" t="s">
        <v>61</v>
      </c>
    </row>
    <row r="117" spans="1:7" x14ac:dyDescent="0.35">
      <c r="A117">
        <v>197784</v>
      </c>
      <c r="B117">
        <v>855</v>
      </c>
      <c r="C117">
        <v>95465</v>
      </c>
      <c r="D117">
        <v>3.8384157476379819E-3</v>
      </c>
      <c r="E117">
        <v>2.686891023346588E-3</v>
      </c>
      <c r="F117" t="s">
        <v>55</v>
      </c>
      <c r="G117" t="s">
        <v>61</v>
      </c>
    </row>
    <row r="118" spans="1:7" x14ac:dyDescent="0.35">
      <c r="A118">
        <v>197785</v>
      </c>
      <c r="B118">
        <v>894</v>
      </c>
      <c r="C118">
        <v>95465</v>
      </c>
      <c r="D118">
        <v>1.9192078738189909E-4</v>
      </c>
      <c r="E118">
        <v>1.9192078738189909E-4</v>
      </c>
      <c r="F118" t="s">
        <v>55</v>
      </c>
      <c r="G118" t="s">
        <v>61</v>
      </c>
    </row>
    <row r="119" spans="1:7" x14ac:dyDescent="0.35">
      <c r="A119">
        <v>197786</v>
      </c>
      <c r="B119">
        <v>852</v>
      </c>
      <c r="C119">
        <v>95465</v>
      </c>
      <c r="D119">
        <v>2.744467259561157E-2</v>
      </c>
      <c r="E119">
        <v>1.8616316376044214E-2</v>
      </c>
      <c r="F119" t="s">
        <v>55</v>
      </c>
      <c r="G119" t="s">
        <v>61</v>
      </c>
    </row>
    <row r="120" spans="1:7" x14ac:dyDescent="0.35">
      <c r="A120">
        <v>197787</v>
      </c>
      <c r="B120">
        <v>895</v>
      </c>
      <c r="C120">
        <v>95465</v>
      </c>
      <c r="D120">
        <v>9.5960393690949547E-4</v>
      </c>
      <c r="E120">
        <v>7.6768314952759638E-4</v>
      </c>
      <c r="F120" t="s">
        <v>55</v>
      </c>
      <c r="G120" t="s">
        <v>61</v>
      </c>
    </row>
    <row r="121" spans="1:7" x14ac:dyDescent="0.35">
      <c r="A121">
        <v>197788</v>
      </c>
      <c r="B121">
        <v>882</v>
      </c>
      <c r="C121">
        <v>95465</v>
      </c>
      <c r="D121">
        <v>3.3586137791832345E-2</v>
      </c>
      <c r="E121">
        <v>2.3222415273209791E-2</v>
      </c>
      <c r="F121" t="s">
        <v>55</v>
      </c>
      <c r="G121" t="s">
        <v>61</v>
      </c>
    </row>
    <row r="122" spans="1:7" x14ac:dyDescent="0.35">
      <c r="A122">
        <v>197789</v>
      </c>
      <c r="B122">
        <v>1281</v>
      </c>
      <c r="C122">
        <v>95465</v>
      </c>
      <c r="D122">
        <v>3.8384157476379819E-4</v>
      </c>
      <c r="E122">
        <v>3.8384157476379819E-4</v>
      </c>
      <c r="F122" t="s">
        <v>55</v>
      </c>
      <c r="G122" t="s">
        <v>61</v>
      </c>
    </row>
    <row r="123" spans="1:7" x14ac:dyDescent="0.35">
      <c r="A123">
        <v>197790</v>
      </c>
      <c r="B123">
        <v>854</v>
      </c>
      <c r="C123">
        <v>95465</v>
      </c>
      <c r="D123">
        <v>1.0747564093386352E-2</v>
      </c>
      <c r="E123">
        <v>9.2121977943311565E-3</v>
      </c>
      <c r="F123" t="s">
        <v>55</v>
      </c>
      <c r="G123" t="s">
        <v>61</v>
      </c>
    </row>
    <row r="124" spans="1:7" x14ac:dyDescent="0.35">
      <c r="A124">
        <v>197791</v>
      </c>
      <c r="B124">
        <v>893</v>
      </c>
      <c r="C124">
        <v>95465</v>
      </c>
      <c r="D124">
        <v>3.8384157476379819E-4</v>
      </c>
      <c r="E124">
        <v>3.8384157476379819E-4</v>
      </c>
      <c r="F124" t="s">
        <v>55</v>
      </c>
      <c r="G124" t="s">
        <v>61</v>
      </c>
    </row>
    <row r="125" spans="1:7" x14ac:dyDescent="0.35">
      <c r="A125">
        <v>197792</v>
      </c>
      <c r="B125">
        <v>867</v>
      </c>
      <c r="C125">
        <v>95465</v>
      </c>
      <c r="D125">
        <v>6.7172275583664677E-3</v>
      </c>
      <c r="E125">
        <v>4.7980196845474775E-3</v>
      </c>
      <c r="F125" t="s">
        <v>55</v>
      </c>
      <c r="G125" t="s">
        <v>61</v>
      </c>
    </row>
    <row r="126" spans="1:7" x14ac:dyDescent="0.35">
      <c r="A126">
        <v>197793</v>
      </c>
      <c r="B126">
        <v>1275</v>
      </c>
      <c r="C126">
        <v>95465</v>
      </c>
      <c r="D126">
        <v>1.266677196720534E-2</v>
      </c>
      <c r="E126">
        <v>9.2121977943311565E-3</v>
      </c>
      <c r="F126" t="s">
        <v>55</v>
      </c>
      <c r="G126" t="s">
        <v>61</v>
      </c>
    </row>
    <row r="127" spans="1:7" x14ac:dyDescent="0.35">
      <c r="A127">
        <v>197794</v>
      </c>
      <c r="B127">
        <v>872</v>
      </c>
      <c r="C127">
        <v>95465</v>
      </c>
      <c r="D127">
        <v>3.8384157476379819E-4</v>
      </c>
      <c r="E127">
        <v>1.9192078738189909E-4</v>
      </c>
      <c r="F127" t="s">
        <v>55</v>
      </c>
      <c r="G127" t="s">
        <v>61</v>
      </c>
    </row>
    <row r="128" spans="1:7" x14ac:dyDescent="0.35">
      <c r="A128">
        <v>197795</v>
      </c>
      <c r="B128">
        <v>856</v>
      </c>
      <c r="C128">
        <v>95465</v>
      </c>
      <c r="D128">
        <v>3.8384157476379819E-4</v>
      </c>
      <c r="E128">
        <v>7.6768314952759638E-4</v>
      </c>
      <c r="F128" t="s">
        <v>55</v>
      </c>
      <c r="G128" t="s">
        <v>61</v>
      </c>
    </row>
    <row r="129" spans="1:7" x14ac:dyDescent="0.35">
      <c r="A129">
        <v>197796</v>
      </c>
      <c r="B129">
        <v>858</v>
      </c>
      <c r="C129">
        <v>95465</v>
      </c>
      <c r="D129">
        <v>1.727287086437092E-3</v>
      </c>
      <c r="E129">
        <v>1.1515247242913946E-3</v>
      </c>
      <c r="F129" t="s">
        <v>55</v>
      </c>
      <c r="G129" t="s">
        <v>61</v>
      </c>
    </row>
    <row r="130" spans="1:7" x14ac:dyDescent="0.35">
      <c r="A130">
        <v>197797</v>
      </c>
      <c r="B130">
        <v>868</v>
      </c>
      <c r="C130">
        <v>95465</v>
      </c>
      <c r="D130">
        <v>5.7576236214569728E-4</v>
      </c>
      <c r="E130">
        <v>3.8384157476379819E-4</v>
      </c>
      <c r="F130" t="s">
        <v>55</v>
      </c>
      <c r="G130" t="s">
        <v>61</v>
      </c>
    </row>
    <row r="131" spans="1:7" x14ac:dyDescent="0.35">
      <c r="A131">
        <v>197798</v>
      </c>
      <c r="B131">
        <v>2669</v>
      </c>
      <c r="C131">
        <v>95465</v>
      </c>
      <c r="D131">
        <v>37.899806985264121</v>
      </c>
      <c r="G131" t="s">
        <v>62</v>
      </c>
    </row>
    <row r="132" spans="1:7" x14ac:dyDescent="0.35">
      <c r="A132">
        <v>197799</v>
      </c>
      <c r="B132">
        <v>626</v>
      </c>
      <c r="C132">
        <v>95466</v>
      </c>
      <c r="D132">
        <v>12.835462939239703</v>
      </c>
      <c r="E132">
        <v>1.283416477084909</v>
      </c>
      <c r="F132" t="s">
        <v>55</v>
      </c>
      <c r="G132" t="s">
        <v>56</v>
      </c>
    </row>
    <row r="133" spans="1:7" x14ac:dyDescent="0.35">
      <c r="A133">
        <v>197800</v>
      </c>
      <c r="B133">
        <v>797</v>
      </c>
      <c r="C133">
        <v>95466</v>
      </c>
      <c r="D133">
        <v>77.633184110843771</v>
      </c>
      <c r="E133">
        <v>5.6053730953656951</v>
      </c>
      <c r="F133" t="s">
        <v>55</v>
      </c>
      <c r="G133" t="s">
        <v>56</v>
      </c>
    </row>
    <row r="134" spans="1:7" x14ac:dyDescent="0.35">
      <c r="A134">
        <v>197801</v>
      </c>
      <c r="B134">
        <v>613</v>
      </c>
      <c r="C134">
        <v>95466</v>
      </c>
      <c r="D134">
        <v>2.6435429045243188E-2</v>
      </c>
      <c r="E134">
        <v>3.5404592471307832E-2</v>
      </c>
      <c r="F134" t="s">
        <v>55</v>
      </c>
      <c r="G134" t="s">
        <v>57</v>
      </c>
    </row>
    <row r="135" spans="1:7" x14ac:dyDescent="0.35">
      <c r="A135">
        <v>197802</v>
      </c>
      <c r="B135">
        <v>699</v>
      </c>
      <c r="C135">
        <v>95466</v>
      </c>
      <c r="D135">
        <v>0</v>
      </c>
      <c r="E135">
        <v>3.5168561854832449E-2</v>
      </c>
      <c r="F135" t="s">
        <v>55</v>
      </c>
      <c r="G135" t="s">
        <v>57</v>
      </c>
    </row>
    <row r="136" spans="1:7" x14ac:dyDescent="0.35">
      <c r="A136">
        <v>197803</v>
      </c>
      <c r="B136">
        <v>784</v>
      </c>
      <c r="C136">
        <v>95466</v>
      </c>
      <c r="D136">
        <v>0.11140645097638198</v>
      </c>
      <c r="E136">
        <v>3.6348714937209384E-2</v>
      </c>
      <c r="F136" t="s">
        <v>55</v>
      </c>
      <c r="G136" t="s">
        <v>58</v>
      </c>
    </row>
    <row r="137" spans="1:7" x14ac:dyDescent="0.35">
      <c r="A137">
        <v>197804</v>
      </c>
      <c r="B137">
        <v>337</v>
      </c>
      <c r="C137">
        <v>95466</v>
      </c>
      <c r="D137">
        <v>0</v>
      </c>
      <c r="E137">
        <v>3.5168561854832449E-2</v>
      </c>
      <c r="F137" t="s">
        <v>55</v>
      </c>
      <c r="G137" t="s">
        <v>57</v>
      </c>
    </row>
    <row r="138" spans="1:7" x14ac:dyDescent="0.35">
      <c r="A138">
        <v>197805</v>
      </c>
      <c r="B138">
        <v>2302</v>
      </c>
      <c r="C138">
        <v>95466</v>
      </c>
      <c r="D138">
        <v>1.6758173769752374E-2</v>
      </c>
      <c r="E138">
        <v>4.0125204800815547E-3</v>
      </c>
      <c r="F138" t="s">
        <v>55</v>
      </c>
      <c r="G138" t="s">
        <v>59</v>
      </c>
    </row>
    <row r="139" spans="1:7" x14ac:dyDescent="0.35">
      <c r="A139">
        <v>197806</v>
      </c>
      <c r="B139">
        <v>696</v>
      </c>
      <c r="C139">
        <v>95466</v>
      </c>
      <c r="D139">
        <v>8.131254737577033E-2</v>
      </c>
      <c r="E139">
        <v>2.9621842367660887E-2</v>
      </c>
      <c r="F139" t="s">
        <v>55</v>
      </c>
      <c r="G139" t="s">
        <v>60</v>
      </c>
    </row>
    <row r="140" spans="1:7" x14ac:dyDescent="0.35">
      <c r="A140">
        <v>197807</v>
      </c>
      <c r="B140">
        <v>525</v>
      </c>
      <c r="C140">
        <v>95466</v>
      </c>
      <c r="D140">
        <v>7.6709950354500308E-3</v>
      </c>
      <c r="E140">
        <v>2.5019245346390873E-2</v>
      </c>
      <c r="F140" t="s">
        <v>55</v>
      </c>
      <c r="G140" t="s">
        <v>60</v>
      </c>
    </row>
    <row r="141" spans="1:7" x14ac:dyDescent="0.35">
      <c r="A141">
        <v>197808</v>
      </c>
      <c r="B141">
        <v>292</v>
      </c>
      <c r="C141">
        <v>95466</v>
      </c>
      <c r="D141">
        <v>2.1950847332210859E-2</v>
      </c>
      <c r="E141">
        <v>8.0250409601631094E-3</v>
      </c>
      <c r="F141" t="s">
        <v>55</v>
      </c>
      <c r="G141" t="s">
        <v>60</v>
      </c>
    </row>
    <row r="142" spans="1:7" x14ac:dyDescent="0.35">
      <c r="A142">
        <v>197809</v>
      </c>
      <c r="B142">
        <v>694</v>
      </c>
      <c r="C142">
        <v>95466</v>
      </c>
      <c r="D142">
        <v>0.27344146918673423</v>
      </c>
      <c r="E142">
        <v>2.2304893256923936E-2</v>
      </c>
      <c r="F142" t="s">
        <v>55</v>
      </c>
      <c r="G142" t="s">
        <v>60</v>
      </c>
    </row>
    <row r="143" spans="1:7" x14ac:dyDescent="0.35">
      <c r="A143">
        <v>197810</v>
      </c>
      <c r="B143">
        <v>666</v>
      </c>
      <c r="C143">
        <v>95466</v>
      </c>
      <c r="D143">
        <v>1.8882449318030846E-3</v>
      </c>
      <c r="E143">
        <v>7.907025651925418E-3</v>
      </c>
      <c r="F143" t="s">
        <v>55</v>
      </c>
      <c r="G143" t="s">
        <v>60</v>
      </c>
    </row>
    <row r="144" spans="1:7" x14ac:dyDescent="0.35">
      <c r="A144">
        <v>197811</v>
      </c>
      <c r="B144">
        <v>700</v>
      </c>
      <c r="C144">
        <v>95466</v>
      </c>
      <c r="D144">
        <v>0.24594390236735175</v>
      </c>
      <c r="E144">
        <v>1.3807791063810056E-2</v>
      </c>
      <c r="F144" t="s">
        <v>55</v>
      </c>
      <c r="G144" t="s">
        <v>60</v>
      </c>
    </row>
    <row r="145" spans="1:7" x14ac:dyDescent="0.35">
      <c r="A145">
        <v>197812</v>
      </c>
      <c r="B145">
        <v>339</v>
      </c>
      <c r="C145">
        <v>95466</v>
      </c>
      <c r="D145">
        <v>1.5578020687375448E-2</v>
      </c>
      <c r="E145">
        <v>4.3665664047946324E-3</v>
      </c>
      <c r="F145" t="s">
        <v>55</v>
      </c>
      <c r="G145" t="s">
        <v>60</v>
      </c>
    </row>
    <row r="146" spans="1:7" x14ac:dyDescent="0.35">
      <c r="A146">
        <v>197813</v>
      </c>
      <c r="B146">
        <v>669</v>
      </c>
      <c r="C146">
        <v>95466</v>
      </c>
      <c r="D146">
        <v>2.2540923873399319E-2</v>
      </c>
      <c r="E146">
        <v>3.6584745553684761E-3</v>
      </c>
      <c r="F146" t="s">
        <v>55</v>
      </c>
      <c r="G146" t="s">
        <v>60</v>
      </c>
    </row>
    <row r="147" spans="1:7" x14ac:dyDescent="0.35">
      <c r="A147">
        <v>197814</v>
      </c>
      <c r="B147">
        <v>329</v>
      </c>
      <c r="C147">
        <v>95466</v>
      </c>
      <c r="D147">
        <v>4.8386276377454041E-3</v>
      </c>
      <c r="E147">
        <v>1.0857408357867736E-2</v>
      </c>
      <c r="F147" t="s">
        <v>55</v>
      </c>
      <c r="G147" t="s">
        <v>60</v>
      </c>
    </row>
    <row r="148" spans="1:7" x14ac:dyDescent="0.35">
      <c r="A148">
        <v>197815</v>
      </c>
      <c r="B148">
        <v>488</v>
      </c>
      <c r="C148">
        <v>95466</v>
      </c>
      <c r="D148">
        <v>0</v>
      </c>
      <c r="E148">
        <v>3.6584745553684761E-3</v>
      </c>
      <c r="F148" t="s">
        <v>55</v>
      </c>
      <c r="G148" t="s">
        <v>60</v>
      </c>
    </row>
    <row r="149" spans="1:7" x14ac:dyDescent="0.35">
      <c r="A149">
        <v>197816</v>
      </c>
      <c r="B149">
        <v>778</v>
      </c>
      <c r="C149">
        <v>95466</v>
      </c>
      <c r="D149">
        <v>0</v>
      </c>
      <c r="E149">
        <v>2.714352089466934E-3</v>
      </c>
      <c r="F149" t="s">
        <v>55</v>
      </c>
      <c r="G149" t="s">
        <v>60</v>
      </c>
    </row>
    <row r="150" spans="1:7" x14ac:dyDescent="0.35">
      <c r="A150">
        <v>197817</v>
      </c>
      <c r="B150">
        <v>307</v>
      </c>
      <c r="C150">
        <v>95466</v>
      </c>
      <c r="D150">
        <v>8.2610715766384961E-4</v>
      </c>
      <c r="E150">
        <v>1.2981683906146207E-3</v>
      </c>
      <c r="F150" t="s">
        <v>55</v>
      </c>
      <c r="G150" t="s">
        <v>60</v>
      </c>
    </row>
    <row r="151" spans="1:7" x14ac:dyDescent="0.35">
      <c r="A151">
        <v>197818</v>
      </c>
      <c r="B151">
        <v>902</v>
      </c>
      <c r="C151">
        <v>95466</v>
      </c>
      <c r="D151">
        <v>8.9927664877121893E-2</v>
      </c>
      <c r="E151">
        <v>2.3721076955776247E-2</v>
      </c>
      <c r="F151" t="s">
        <v>55</v>
      </c>
      <c r="G151" t="s">
        <v>61</v>
      </c>
    </row>
    <row r="152" spans="1:7" x14ac:dyDescent="0.35">
      <c r="A152">
        <v>197819</v>
      </c>
      <c r="B152">
        <v>889</v>
      </c>
      <c r="C152">
        <v>95466</v>
      </c>
      <c r="D152">
        <v>5.9007654118846398E-3</v>
      </c>
      <c r="E152">
        <v>3.5404592471307834E-4</v>
      </c>
      <c r="F152" t="s">
        <v>55</v>
      </c>
      <c r="G152" t="s">
        <v>61</v>
      </c>
    </row>
    <row r="153" spans="1:7" x14ac:dyDescent="0.35">
      <c r="A153">
        <v>197820</v>
      </c>
      <c r="B153">
        <v>886</v>
      </c>
      <c r="C153">
        <v>95466</v>
      </c>
      <c r="D153">
        <v>6.6088572613107969E-3</v>
      </c>
      <c r="E153">
        <v>5.9007654118846398E-4</v>
      </c>
      <c r="F153" t="s">
        <v>55</v>
      </c>
      <c r="G153" t="s">
        <v>61</v>
      </c>
    </row>
    <row r="154" spans="1:7" x14ac:dyDescent="0.35">
      <c r="A154">
        <v>197821</v>
      </c>
      <c r="B154">
        <v>876</v>
      </c>
      <c r="C154">
        <v>95466</v>
      </c>
      <c r="D154">
        <v>8.2610715766384961E-4</v>
      </c>
      <c r="E154">
        <v>2.3603061647538558E-4</v>
      </c>
      <c r="F154" t="s">
        <v>55</v>
      </c>
      <c r="G154" t="s">
        <v>61</v>
      </c>
    </row>
    <row r="155" spans="1:7" x14ac:dyDescent="0.35">
      <c r="A155">
        <v>197822</v>
      </c>
      <c r="B155">
        <v>2474</v>
      </c>
      <c r="C155">
        <v>95466</v>
      </c>
      <c r="D155">
        <v>7.3169491107369523E-3</v>
      </c>
      <c r="E155">
        <v>7.0809184942615669E-4</v>
      </c>
      <c r="F155" t="s">
        <v>55</v>
      </c>
      <c r="G155" t="s">
        <v>61</v>
      </c>
    </row>
    <row r="156" spans="1:7" x14ac:dyDescent="0.35">
      <c r="A156">
        <v>197823</v>
      </c>
      <c r="B156">
        <v>905</v>
      </c>
      <c r="C156">
        <v>95466</v>
      </c>
      <c r="D156">
        <v>4.6025970212700187E-3</v>
      </c>
      <c r="E156">
        <v>4.7206123295077116E-4</v>
      </c>
      <c r="F156" t="s">
        <v>55</v>
      </c>
      <c r="G156" t="s">
        <v>61</v>
      </c>
    </row>
    <row r="157" spans="1:7" x14ac:dyDescent="0.35">
      <c r="A157">
        <v>197824</v>
      </c>
      <c r="B157">
        <v>904</v>
      </c>
      <c r="C157">
        <v>95466</v>
      </c>
      <c r="D157">
        <v>3.5286577163070147E-2</v>
      </c>
      <c r="E157">
        <v>5.3106888706961758E-3</v>
      </c>
      <c r="F157" t="s">
        <v>55</v>
      </c>
      <c r="G157" t="s">
        <v>61</v>
      </c>
    </row>
    <row r="158" spans="1:7" x14ac:dyDescent="0.35">
      <c r="A158">
        <v>197825</v>
      </c>
      <c r="B158">
        <v>884</v>
      </c>
      <c r="C158">
        <v>95466</v>
      </c>
      <c r="D158">
        <v>2.1242755482784701E-3</v>
      </c>
      <c r="E158">
        <v>2.3603061647538558E-4</v>
      </c>
      <c r="F158" t="s">
        <v>55</v>
      </c>
      <c r="G158" t="s">
        <v>61</v>
      </c>
    </row>
    <row r="159" spans="1:7" x14ac:dyDescent="0.35">
      <c r="A159">
        <v>197826</v>
      </c>
      <c r="B159">
        <v>857</v>
      </c>
      <c r="C159">
        <v>95466</v>
      </c>
      <c r="D159">
        <v>3.0683980141800122E-3</v>
      </c>
      <c r="E159">
        <v>2.3603061647538558E-4</v>
      </c>
      <c r="F159" t="s">
        <v>55</v>
      </c>
      <c r="G159" t="s">
        <v>61</v>
      </c>
    </row>
    <row r="160" spans="1:7" x14ac:dyDescent="0.35">
      <c r="A160">
        <v>197827</v>
      </c>
      <c r="B160">
        <v>855</v>
      </c>
      <c r="C160">
        <v>95466</v>
      </c>
      <c r="D160">
        <v>3.5404592471307834E-3</v>
      </c>
      <c r="E160">
        <v>4.7206123295077116E-4</v>
      </c>
      <c r="F160" t="s">
        <v>55</v>
      </c>
      <c r="G160" t="s">
        <v>61</v>
      </c>
    </row>
    <row r="161" spans="1:7" x14ac:dyDescent="0.35">
      <c r="A161">
        <v>197828</v>
      </c>
      <c r="B161">
        <v>894</v>
      </c>
      <c r="C161">
        <v>95466</v>
      </c>
      <c r="D161">
        <v>2.3603061647538558E-4</v>
      </c>
      <c r="E161">
        <v>1.1801530823769279E-4</v>
      </c>
      <c r="F161" t="s">
        <v>55</v>
      </c>
      <c r="G161" t="s">
        <v>61</v>
      </c>
    </row>
    <row r="162" spans="1:7" x14ac:dyDescent="0.35">
      <c r="A162">
        <v>197829</v>
      </c>
      <c r="B162">
        <v>852</v>
      </c>
      <c r="C162">
        <v>95466</v>
      </c>
      <c r="D162">
        <v>1.852840339331777E-2</v>
      </c>
      <c r="E162">
        <v>2.1242755482784701E-3</v>
      </c>
      <c r="F162" t="s">
        <v>55</v>
      </c>
      <c r="G162" t="s">
        <v>61</v>
      </c>
    </row>
    <row r="163" spans="1:7" x14ac:dyDescent="0.35">
      <c r="A163">
        <v>197830</v>
      </c>
      <c r="B163">
        <v>895</v>
      </c>
      <c r="C163">
        <v>95466</v>
      </c>
      <c r="D163">
        <v>8.2610715766384961E-4</v>
      </c>
      <c r="E163">
        <v>1.1801530823769279E-4</v>
      </c>
      <c r="F163" t="s">
        <v>55</v>
      </c>
      <c r="G163" t="s">
        <v>61</v>
      </c>
    </row>
    <row r="164" spans="1:7" x14ac:dyDescent="0.35">
      <c r="A164">
        <v>197831</v>
      </c>
      <c r="B164">
        <v>882</v>
      </c>
      <c r="C164">
        <v>95466</v>
      </c>
      <c r="D164">
        <v>3.847299048548785E-2</v>
      </c>
      <c r="E164">
        <v>5.9007654118846398E-3</v>
      </c>
      <c r="F164" t="s">
        <v>55</v>
      </c>
      <c r="G164" t="s">
        <v>61</v>
      </c>
    </row>
    <row r="165" spans="1:7" x14ac:dyDescent="0.35">
      <c r="A165">
        <v>197832</v>
      </c>
      <c r="B165">
        <v>1281</v>
      </c>
      <c r="C165">
        <v>95466</v>
      </c>
      <c r="D165">
        <v>3.5404592471307834E-4</v>
      </c>
      <c r="E165">
        <v>2.3603061647538558E-4</v>
      </c>
      <c r="F165" t="s">
        <v>55</v>
      </c>
      <c r="G165" t="s">
        <v>61</v>
      </c>
    </row>
    <row r="166" spans="1:7" x14ac:dyDescent="0.35">
      <c r="A166">
        <v>197833</v>
      </c>
      <c r="B166">
        <v>854</v>
      </c>
      <c r="C166">
        <v>95466</v>
      </c>
      <c r="D166">
        <v>6.2548113365977183E-3</v>
      </c>
      <c r="E166">
        <v>4.4845817130323255E-3</v>
      </c>
      <c r="F166" t="s">
        <v>55</v>
      </c>
      <c r="G166" t="s">
        <v>61</v>
      </c>
    </row>
    <row r="167" spans="1:7" x14ac:dyDescent="0.35">
      <c r="A167">
        <v>197834</v>
      </c>
      <c r="B167">
        <v>893</v>
      </c>
      <c r="C167">
        <v>95466</v>
      </c>
      <c r="D167">
        <v>1.1801530823769279E-4</v>
      </c>
      <c r="E167">
        <v>1.1801530823769279E-4</v>
      </c>
      <c r="F167" t="s">
        <v>55</v>
      </c>
      <c r="G167" t="s">
        <v>61</v>
      </c>
    </row>
    <row r="168" spans="1:7" x14ac:dyDescent="0.35">
      <c r="A168">
        <v>197835</v>
      </c>
      <c r="B168">
        <v>867</v>
      </c>
      <c r="C168">
        <v>95466</v>
      </c>
      <c r="D168">
        <v>4.2485510965569401E-3</v>
      </c>
      <c r="E168">
        <v>5.9007654118846398E-4</v>
      </c>
      <c r="F168" t="s">
        <v>55</v>
      </c>
      <c r="G168" t="s">
        <v>61</v>
      </c>
    </row>
    <row r="169" spans="1:7" x14ac:dyDescent="0.35">
      <c r="A169">
        <v>197836</v>
      </c>
      <c r="B169">
        <v>1275</v>
      </c>
      <c r="C169">
        <v>95466</v>
      </c>
      <c r="D169">
        <v>1.1093438974343121E-2</v>
      </c>
      <c r="E169">
        <v>1.7702296235653917E-3</v>
      </c>
      <c r="F169" t="s">
        <v>55</v>
      </c>
      <c r="G169" t="s">
        <v>61</v>
      </c>
    </row>
    <row r="170" spans="1:7" x14ac:dyDescent="0.35">
      <c r="A170">
        <v>197837</v>
      </c>
      <c r="B170">
        <v>872</v>
      </c>
      <c r="C170">
        <v>95466</v>
      </c>
      <c r="D170">
        <v>3.5404592471307834E-4</v>
      </c>
      <c r="E170">
        <v>3.5404592471307834E-4</v>
      </c>
      <c r="F170" t="s">
        <v>55</v>
      </c>
      <c r="G170" t="s">
        <v>61</v>
      </c>
    </row>
    <row r="171" spans="1:7" x14ac:dyDescent="0.35">
      <c r="A171">
        <v>197838</v>
      </c>
      <c r="B171">
        <v>856</v>
      </c>
      <c r="C171">
        <v>95466</v>
      </c>
      <c r="D171">
        <v>2.3603061647538558E-4</v>
      </c>
      <c r="E171">
        <v>4.7206123295077116E-4</v>
      </c>
      <c r="F171" t="s">
        <v>55</v>
      </c>
      <c r="G171" t="s">
        <v>61</v>
      </c>
    </row>
    <row r="172" spans="1:7" x14ac:dyDescent="0.35">
      <c r="A172">
        <v>197839</v>
      </c>
      <c r="B172">
        <v>858</v>
      </c>
      <c r="C172">
        <v>95466</v>
      </c>
      <c r="D172">
        <v>2.8323673977046267E-3</v>
      </c>
      <c r="E172">
        <v>4.7206123295077116E-4</v>
      </c>
      <c r="F172" t="s">
        <v>55</v>
      </c>
      <c r="G172" t="s">
        <v>61</v>
      </c>
    </row>
    <row r="173" spans="1:7" x14ac:dyDescent="0.35">
      <c r="A173">
        <v>197840</v>
      </c>
      <c r="B173">
        <v>868</v>
      </c>
      <c r="C173">
        <v>95466</v>
      </c>
      <c r="D173">
        <v>1.062137774139235E-3</v>
      </c>
      <c r="E173">
        <v>5.9007654118846398E-4</v>
      </c>
      <c r="F173" t="s">
        <v>55</v>
      </c>
      <c r="G173" t="s">
        <v>61</v>
      </c>
    </row>
    <row r="174" spans="1:7" x14ac:dyDescent="0.35">
      <c r="A174">
        <v>197841</v>
      </c>
      <c r="B174">
        <v>2669</v>
      </c>
      <c r="C174">
        <v>95466</v>
      </c>
      <c r="D174">
        <v>8.984824057467792</v>
      </c>
      <c r="G174" t="s">
        <v>62</v>
      </c>
    </row>
    <row r="175" spans="1:7" x14ac:dyDescent="0.35">
      <c r="A175">
        <v>197842</v>
      </c>
      <c r="B175">
        <v>2670</v>
      </c>
      <c r="C175">
        <v>95466</v>
      </c>
      <c r="D175">
        <v>0.36818958734413287</v>
      </c>
      <c r="G175"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
  <sheetViews>
    <sheetView workbookViewId="0">
      <selection activeCell="D9" sqref="D9"/>
    </sheetView>
  </sheetViews>
  <sheetFormatPr defaultRowHeight="14.5" x14ac:dyDescent="0.35"/>
  <sheetData>
    <row r="1" spans="1:4" x14ac:dyDescent="0.35">
      <c r="A1" s="6" t="s">
        <v>39</v>
      </c>
      <c r="B1" s="6" t="s">
        <v>40</v>
      </c>
      <c r="C1" s="6" t="s">
        <v>0</v>
      </c>
      <c r="D1" s="6" t="s">
        <v>63</v>
      </c>
    </row>
    <row r="2" spans="1:4" x14ac:dyDescent="0.35">
      <c r="A2">
        <v>6291</v>
      </c>
      <c r="B2" t="s">
        <v>45</v>
      </c>
      <c r="C2">
        <v>95463</v>
      </c>
      <c r="D2" t="s">
        <v>64</v>
      </c>
    </row>
    <row r="3" spans="1:4" x14ac:dyDescent="0.35">
      <c r="A3">
        <v>6292</v>
      </c>
      <c r="B3" t="s">
        <v>45</v>
      </c>
      <c r="C3">
        <v>95464</v>
      </c>
      <c r="D3" t="s">
        <v>65</v>
      </c>
    </row>
    <row r="4" spans="1:4" x14ac:dyDescent="0.35">
      <c r="A4">
        <v>6293</v>
      </c>
      <c r="B4" t="s">
        <v>45</v>
      </c>
      <c r="C4">
        <v>95465</v>
      </c>
      <c r="D4" t="s">
        <v>66</v>
      </c>
    </row>
    <row r="5" spans="1:4" x14ac:dyDescent="0.35">
      <c r="A5">
        <v>6294</v>
      </c>
      <c r="B5" t="s">
        <v>45</v>
      </c>
      <c r="C5">
        <v>95466</v>
      </c>
      <c r="D5" t="s">
        <v>67</v>
      </c>
    </row>
    <row r="6" spans="1:4" x14ac:dyDescent="0.35">
      <c r="A6">
        <v>6295</v>
      </c>
      <c r="B6" t="s">
        <v>49</v>
      </c>
      <c r="C6">
        <v>95467</v>
      </c>
      <c r="D6" t="s">
        <v>64</v>
      </c>
    </row>
    <row r="7" spans="1:4" x14ac:dyDescent="0.35">
      <c r="A7">
        <v>6296</v>
      </c>
      <c r="B7" t="s">
        <v>49</v>
      </c>
      <c r="C7">
        <v>95468</v>
      </c>
      <c r="D7" t="s">
        <v>65</v>
      </c>
    </row>
    <row r="8" spans="1:4" x14ac:dyDescent="0.35">
      <c r="A8">
        <v>6297</v>
      </c>
      <c r="B8" t="s">
        <v>49</v>
      </c>
      <c r="C8">
        <v>95469</v>
      </c>
      <c r="D8" t="s">
        <v>66</v>
      </c>
    </row>
    <row r="9" spans="1:4" x14ac:dyDescent="0.35">
      <c r="A9">
        <v>6298</v>
      </c>
      <c r="B9" t="s">
        <v>49</v>
      </c>
      <c r="C9">
        <v>95470</v>
      </c>
      <c r="D9"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5"/>
  <sheetViews>
    <sheetView workbookViewId="0">
      <selection activeCell="B12" sqref="B12"/>
    </sheetView>
  </sheetViews>
  <sheetFormatPr defaultRowHeight="14.5" x14ac:dyDescent="0.35"/>
  <cols>
    <col min="1" max="1" width="11.36328125" bestFit="1" customWidth="1"/>
    <col min="2" max="2" width="57.36328125" customWidth="1"/>
    <col min="3" max="3" width="16.453125" customWidth="1"/>
    <col min="6" max="6" width="9.6328125" bestFit="1" customWidth="1"/>
  </cols>
  <sheetData>
    <row r="1" spans="1:21" s="20" customFormat="1" ht="12.5" x14ac:dyDescent="0.25">
      <c r="A1" s="17" t="s">
        <v>0</v>
      </c>
      <c r="B1" s="18" t="s">
        <v>1</v>
      </c>
      <c r="C1" s="2" t="s">
        <v>2</v>
      </c>
      <c r="D1" s="17" t="s">
        <v>3</v>
      </c>
      <c r="E1" s="17" t="s">
        <v>4</v>
      </c>
      <c r="F1" s="19" t="s">
        <v>5</v>
      </c>
      <c r="G1" s="17" t="s">
        <v>6</v>
      </c>
      <c r="H1" s="17" t="s">
        <v>7</v>
      </c>
      <c r="I1" s="17" t="s">
        <v>8</v>
      </c>
      <c r="J1" s="17" t="s">
        <v>9</v>
      </c>
      <c r="K1" s="17" t="s">
        <v>10</v>
      </c>
      <c r="L1" s="17" t="s">
        <v>11</v>
      </c>
      <c r="M1" s="17" t="s">
        <v>12</v>
      </c>
      <c r="N1" s="17" t="s">
        <v>14</v>
      </c>
      <c r="O1" s="17" t="s">
        <v>15</v>
      </c>
      <c r="P1" s="17" t="s">
        <v>16</v>
      </c>
      <c r="Q1" s="17" t="s">
        <v>17</v>
      </c>
      <c r="R1" s="17" t="s">
        <v>18</v>
      </c>
      <c r="S1" s="17" t="s">
        <v>21</v>
      </c>
      <c r="T1" s="17" t="s">
        <v>68</v>
      </c>
      <c r="U1" s="17" t="s">
        <v>69</v>
      </c>
    </row>
    <row r="2" spans="1:21" x14ac:dyDescent="0.35">
      <c r="A2" t="s">
        <v>70</v>
      </c>
      <c r="B2" t="s">
        <v>25</v>
      </c>
      <c r="C2">
        <v>4</v>
      </c>
      <c r="D2" s="7" t="s">
        <v>26</v>
      </c>
      <c r="E2" t="s">
        <v>27</v>
      </c>
      <c r="F2" s="16">
        <v>42977</v>
      </c>
      <c r="G2" t="s">
        <v>71</v>
      </c>
      <c r="H2">
        <v>100</v>
      </c>
      <c r="I2" t="s">
        <v>72</v>
      </c>
      <c r="J2" s="21" t="s">
        <v>29</v>
      </c>
      <c r="K2" t="s">
        <v>30</v>
      </c>
      <c r="L2" s="22" t="s">
        <v>26</v>
      </c>
      <c r="M2" t="b">
        <v>1</v>
      </c>
      <c r="N2">
        <v>1997</v>
      </c>
      <c r="O2" s="7">
        <v>5</v>
      </c>
      <c r="P2" s="7">
        <v>3</v>
      </c>
      <c r="Q2">
        <v>3</v>
      </c>
      <c r="R2" s="23"/>
      <c r="S2">
        <v>95463</v>
      </c>
      <c r="T2" s="24">
        <v>5</v>
      </c>
      <c r="U2">
        <v>1.4080667926835113</v>
      </c>
    </row>
    <row r="3" spans="1:21" x14ac:dyDescent="0.35">
      <c r="A3" t="s">
        <v>73</v>
      </c>
      <c r="B3" t="s">
        <v>32</v>
      </c>
      <c r="C3">
        <v>5</v>
      </c>
      <c r="D3" s="7" t="s">
        <v>26</v>
      </c>
      <c r="E3" t="s">
        <v>27</v>
      </c>
      <c r="F3" s="16">
        <v>42977</v>
      </c>
      <c r="G3" t="s">
        <v>71</v>
      </c>
      <c r="H3">
        <v>100</v>
      </c>
      <c r="I3" t="s">
        <v>72</v>
      </c>
      <c r="J3" s="21" t="s">
        <v>29</v>
      </c>
      <c r="K3" t="s">
        <v>30</v>
      </c>
      <c r="L3" s="22" t="s">
        <v>26</v>
      </c>
      <c r="M3" t="b">
        <v>1</v>
      </c>
      <c r="N3">
        <v>1997</v>
      </c>
      <c r="O3" s="7">
        <v>5</v>
      </c>
      <c r="P3" s="7">
        <v>3</v>
      </c>
      <c r="Q3">
        <v>3</v>
      </c>
      <c r="R3" s="23"/>
      <c r="S3">
        <v>95464</v>
      </c>
      <c r="T3" s="24">
        <v>5</v>
      </c>
      <c r="U3">
        <v>1.3961969541141868</v>
      </c>
    </row>
    <row r="4" spans="1:21" x14ac:dyDescent="0.35">
      <c r="A4" t="s">
        <v>74</v>
      </c>
      <c r="B4" t="s">
        <v>34</v>
      </c>
      <c r="C4">
        <v>4</v>
      </c>
      <c r="D4" s="7" t="s">
        <v>26</v>
      </c>
      <c r="E4" t="s">
        <v>27</v>
      </c>
      <c r="F4" s="16">
        <v>42977</v>
      </c>
      <c r="G4" t="s">
        <v>71</v>
      </c>
      <c r="H4">
        <v>100</v>
      </c>
      <c r="I4" t="s">
        <v>72</v>
      </c>
      <c r="J4" s="21" t="s">
        <v>29</v>
      </c>
      <c r="K4" t="s">
        <v>30</v>
      </c>
      <c r="L4" s="22" t="s">
        <v>26</v>
      </c>
      <c r="M4" t="b">
        <v>1</v>
      </c>
      <c r="N4">
        <v>1997</v>
      </c>
      <c r="O4" s="7">
        <v>5</v>
      </c>
      <c r="P4" s="7">
        <v>3</v>
      </c>
      <c r="Q4">
        <v>3</v>
      </c>
      <c r="R4" s="23"/>
      <c r="S4">
        <v>95465</v>
      </c>
      <c r="T4" s="24">
        <v>5</v>
      </c>
      <c r="U4">
        <v>1.4157973479735271</v>
      </c>
    </row>
    <row r="5" spans="1:21" x14ac:dyDescent="0.35">
      <c r="A5" t="s">
        <v>75</v>
      </c>
      <c r="B5" t="s">
        <v>36</v>
      </c>
      <c r="C5">
        <v>1</v>
      </c>
      <c r="D5" s="7" t="s">
        <v>37</v>
      </c>
      <c r="E5" t="s">
        <v>27</v>
      </c>
      <c r="F5" s="16">
        <v>42977</v>
      </c>
      <c r="G5" t="s">
        <v>71</v>
      </c>
      <c r="H5">
        <v>100</v>
      </c>
      <c r="I5" t="s">
        <v>72</v>
      </c>
      <c r="J5" s="21" t="s">
        <v>29</v>
      </c>
      <c r="K5" t="s">
        <v>30</v>
      </c>
      <c r="L5" s="22" t="s">
        <v>26</v>
      </c>
      <c r="M5" t="b">
        <v>1</v>
      </c>
      <c r="N5">
        <v>1997</v>
      </c>
      <c r="O5" s="7">
        <v>5</v>
      </c>
      <c r="P5" s="7">
        <v>3</v>
      </c>
      <c r="Q5">
        <v>1</v>
      </c>
      <c r="R5" s="23"/>
      <c r="S5">
        <v>95466</v>
      </c>
      <c r="T5" s="24">
        <v>5</v>
      </c>
      <c r="U5">
        <v>1.3726816530151797</v>
      </c>
    </row>
  </sheetData>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12"/>
  <sheetViews>
    <sheetView workbookViewId="0">
      <pane ySplit="1" topLeftCell="A2" activePane="bottomLeft" state="frozen"/>
      <selection pane="bottomLeft" activeCell="Q15" sqref="Q15"/>
    </sheetView>
  </sheetViews>
  <sheetFormatPr defaultRowHeight="14.5" x14ac:dyDescent="0.35"/>
  <cols>
    <col min="2" max="2" width="11.90625" bestFit="1" customWidth="1"/>
    <col min="3" max="3" width="11.36328125" bestFit="1" customWidth="1"/>
    <col min="4" max="4" width="13.36328125" bestFit="1" customWidth="1"/>
    <col min="5" max="5" width="12.453125" bestFit="1" customWidth="1"/>
    <col min="6" max="6" width="16.54296875" bestFit="1" customWidth="1"/>
    <col min="7" max="7" width="13.90625" bestFit="1" customWidth="1"/>
  </cols>
  <sheetData>
    <row r="1" spans="1:7" s="29" customFormat="1" x14ac:dyDescent="0.35">
      <c r="A1" s="25" t="s">
        <v>39</v>
      </c>
      <c r="B1" s="26" t="s">
        <v>50</v>
      </c>
      <c r="C1" s="27" t="s">
        <v>0</v>
      </c>
      <c r="D1" s="28" t="s">
        <v>51</v>
      </c>
      <c r="E1" s="25" t="s">
        <v>52</v>
      </c>
      <c r="F1" s="25" t="s">
        <v>53</v>
      </c>
      <c r="G1" s="25" t="s">
        <v>54</v>
      </c>
    </row>
    <row r="2" spans="1:7" x14ac:dyDescent="0.35">
      <c r="A2">
        <v>200295</v>
      </c>
      <c r="B2">
        <v>529</v>
      </c>
      <c r="C2">
        <v>95467</v>
      </c>
      <c r="D2">
        <v>21.632000000000001</v>
      </c>
      <c r="F2" s="30" t="s">
        <v>76</v>
      </c>
      <c r="G2" s="30" t="s">
        <v>62</v>
      </c>
    </row>
    <row r="3" spans="1:7" x14ac:dyDescent="0.35">
      <c r="A3">
        <v>200296</v>
      </c>
      <c r="B3">
        <v>282</v>
      </c>
      <c r="C3">
        <v>95467</v>
      </c>
      <c r="D3">
        <v>3.1619456482503279</v>
      </c>
      <c r="E3">
        <v>0.11790237311908912</v>
      </c>
      <c r="F3" s="30" t="s">
        <v>76</v>
      </c>
      <c r="G3" s="30" t="s">
        <v>77</v>
      </c>
    </row>
    <row r="4" spans="1:7" x14ac:dyDescent="0.35">
      <c r="A4">
        <v>200297</v>
      </c>
      <c r="B4">
        <v>438</v>
      </c>
      <c r="C4">
        <v>95467</v>
      </c>
      <c r="D4">
        <v>4.733371107971247</v>
      </c>
      <c r="E4">
        <v>0.17649995358958759</v>
      </c>
      <c r="F4" s="30" t="s">
        <v>76</v>
      </c>
      <c r="G4" s="30" t="s">
        <v>77</v>
      </c>
    </row>
    <row r="5" spans="1:7" x14ac:dyDescent="0.35">
      <c r="A5">
        <v>200298</v>
      </c>
      <c r="B5">
        <v>671</v>
      </c>
      <c r="C5">
        <v>95467</v>
      </c>
      <c r="D5">
        <v>1.0853686327492498</v>
      </c>
      <c r="E5">
        <v>0.25045414135580285</v>
      </c>
      <c r="F5" s="30" t="s">
        <v>76</v>
      </c>
      <c r="G5" s="30" t="s">
        <v>77</v>
      </c>
    </row>
    <row r="6" spans="1:7" x14ac:dyDescent="0.35">
      <c r="A6">
        <v>200299</v>
      </c>
      <c r="B6">
        <v>592</v>
      </c>
      <c r="C6">
        <v>95467</v>
      </c>
      <c r="D6">
        <v>0.17538862016687121</v>
      </c>
      <c r="E6">
        <v>0.12042813089798991</v>
      </c>
      <c r="F6" s="30" t="s">
        <v>76</v>
      </c>
      <c r="G6" s="30" t="s">
        <v>77</v>
      </c>
    </row>
    <row r="7" spans="1:7" x14ac:dyDescent="0.35">
      <c r="A7">
        <v>200300</v>
      </c>
      <c r="B7">
        <v>605</v>
      </c>
      <c r="C7">
        <v>95467</v>
      </c>
      <c r="D7">
        <v>8.7795340394591637E-2</v>
      </c>
      <c r="E7">
        <v>8.4865461371066726E-3</v>
      </c>
      <c r="F7" s="30" t="s">
        <v>76</v>
      </c>
      <c r="G7" s="30" t="s">
        <v>77</v>
      </c>
    </row>
    <row r="8" spans="1:7" x14ac:dyDescent="0.35">
      <c r="A8">
        <v>200301</v>
      </c>
      <c r="B8">
        <v>601</v>
      </c>
      <c r="C8">
        <v>95467</v>
      </c>
      <c r="D8">
        <v>6.0719217004775117E-2</v>
      </c>
      <c r="E8">
        <v>2.0509153164674457E-2</v>
      </c>
      <c r="F8" s="30" t="s">
        <v>76</v>
      </c>
      <c r="G8" s="30" t="s">
        <v>77</v>
      </c>
    </row>
    <row r="9" spans="1:7" x14ac:dyDescent="0.35">
      <c r="A9">
        <v>200302</v>
      </c>
      <c r="B9">
        <v>491</v>
      </c>
      <c r="C9">
        <v>95467</v>
      </c>
      <c r="D9">
        <v>6.0719217004775117E-2</v>
      </c>
      <c r="E9">
        <v>1.050715236022731E-2</v>
      </c>
      <c r="F9" s="30" t="s">
        <v>76</v>
      </c>
      <c r="G9" t="s">
        <v>77</v>
      </c>
    </row>
    <row r="10" spans="1:7" x14ac:dyDescent="0.35">
      <c r="A10">
        <v>200303</v>
      </c>
      <c r="B10">
        <v>508</v>
      </c>
      <c r="C10">
        <v>95467</v>
      </c>
      <c r="D10">
        <v>6.8801641897257668E-2</v>
      </c>
      <c r="E10">
        <v>2.2731820010107161E-2</v>
      </c>
      <c r="F10" s="30" t="s">
        <v>76</v>
      </c>
      <c r="G10" t="s">
        <v>77</v>
      </c>
    </row>
    <row r="11" spans="1:7" x14ac:dyDescent="0.35">
      <c r="A11">
        <v>200304</v>
      </c>
      <c r="B11">
        <v>248</v>
      </c>
      <c r="C11">
        <v>95467</v>
      </c>
      <c r="D11">
        <v>1.3234970761440167E-2</v>
      </c>
      <c r="E11">
        <v>6.1628489805179406E-3</v>
      </c>
      <c r="F11" s="30" t="s">
        <v>76</v>
      </c>
      <c r="G11" t="s">
        <v>77</v>
      </c>
    </row>
    <row r="12" spans="1:7" x14ac:dyDescent="0.35">
      <c r="A12">
        <v>200305</v>
      </c>
      <c r="B12">
        <v>452</v>
      </c>
      <c r="C12">
        <v>95467</v>
      </c>
      <c r="D12">
        <v>7.2241723992120548</v>
      </c>
      <c r="E12">
        <v>0.26934680954198087</v>
      </c>
      <c r="F12" s="30" t="s">
        <v>76</v>
      </c>
      <c r="G12" t="s">
        <v>77</v>
      </c>
    </row>
    <row r="13" spans="1:7" x14ac:dyDescent="0.35">
      <c r="A13">
        <v>200306</v>
      </c>
      <c r="B13">
        <v>678</v>
      </c>
      <c r="C13">
        <v>95467</v>
      </c>
      <c r="D13">
        <v>2.4615025010055591</v>
      </c>
      <c r="E13">
        <v>0.49858458555501706</v>
      </c>
      <c r="F13" s="30" t="s">
        <v>76</v>
      </c>
      <c r="G13" t="s">
        <v>77</v>
      </c>
    </row>
    <row r="14" spans="1:7" x14ac:dyDescent="0.35">
      <c r="A14">
        <v>200307</v>
      </c>
      <c r="B14">
        <v>737</v>
      </c>
      <c r="C14">
        <v>95467</v>
      </c>
      <c r="D14">
        <v>0.1972111673765741</v>
      </c>
      <c r="E14">
        <v>4.9100731221831471E-2</v>
      </c>
      <c r="F14" s="30" t="s">
        <v>76</v>
      </c>
      <c r="G14" t="s">
        <v>77</v>
      </c>
    </row>
    <row r="15" spans="1:7" x14ac:dyDescent="0.35">
      <c r="A15">
        <v>200308</v>
      </c>
      <c r="B15">
        <v>367</v>
      </c>
      <c r="C15">
        <v>95467</v>
      </c>
      <c r="D15">
        <v>0.1474032239766504</v>
      </c>
      <c r="E15">
        <v>3.7987396994667959E-2</v>
      </c>
      <c r="F15" s="30" t="s">
        <v>76</v>
      </c>
      <c r="G15" t="s">
        <v>77</v>
      </c>
    </row>
    <row r="16" spans="1:7" x14ac:dyDescent="0.35">
      <c r="A16">
        <v>200309</v>
      </c>
      <c r="B16">
        <v>1093</v>
      </c>
      <c r="C16">
        <v>95467</v>
      </c>
      <c r="D16">
        <v>0.8499680077556957</v>
      </c>
      <c r="E16">
        <v>0.17811643856808407</v>
      </c>
      <c r="F16" s="30" t="s">
        <v>76</v>
      </c>
      <c r="G16" t="s">
        <v>77</v>
      </c>
    </row>
    <row r="17" spans="1:7" x14ac:dyDescent="0.35">
      <c r="A17">
        <v>200310</v>
      </c>
      <c r="B17">
        <v>46</v>
      </c>
      <c r="C17">
        <v>95467</v>
      </c>
      <c r="D17">
        <v>0.63275283877022725</v>
      </c>
      <c r="E17">
        <v>0.12840952547931644</v>
      </c>
      <c r="F17" s="30" t="s">
        <v>76</v>
      </c>
      <c r="G17" t="s">
        <v>77</v>
      </c>
    </row>
    <row r="18" spans="1:7" x14ac:dyDescent="0.35">
      <c r="A18">
        <v>200311</v>
      </c>
      <c r="B18">
        <v>108</v>
      </c>
      <c r="C18">
        <v>95467</v>
      </c>
      <c r="D18">
        <v>0.10436431142418086</v>
      </c>
      <c r="E18">
        <v>1.050715236022731E-2</v>
      </c>
      <c r="F18" s="30" t="s">
        <v>76</v>
      </c>
      <c r="G18" t="s">
        <v>77</v>
      </c>
    </row>
    <row r="19" spans="1:7" x14ac:dyDescent="0.35">
      <c r="A19">
        <v>200312</v>
      </c>
      <c r="B19">
        <v>742</v>
      </c>
      <c r="C19">
        <v>95467</v>
      </c>
      <c r="D19">
        <v>9.4968492486669914E-2</v>
      </c>
      <c r="E19">
        <v>1.9700910675426203E-2</v>
      </c>
      <c r="F19" s="30" t="s">
        <v>76</v>
      </c>
      <c r="G19" t="s">
        <v>77</v>
      </c>
    </row>
    <row r="20" spans="1:7" x14ac:dyDescent="0.35">
      <c r="A20">
        <v>200313</v>
      </c>
      <c r="B20">
        <v>371</v>
      </c>
      <c r="C20">
        <v>95467</v>
      </c>
      <c r="D20">
        <v>5.405121646847702E-2</v>
      </c>
      <c r="E20">
        <v>1.3234970761440167E-2</v>
      </c>
      <c r="F20" s="30" t="s">
        <v>76</v>
      </c>
      <c r="G20" t="s">
        <v>77</v>
      </c>
    </row>
    <row r="21" spans="1:7" x14ac:dyDescent="0.35">
      <c r="A21">
        <v>200314</v>
      </c>
      <c r="B21">
        <v>728</v>
      </c>
      <c r="C21">
        <v>95467</v>
      </c>
      <c r="D21">
        <v>7.4257278699683391E-2</v>
      </c>
      <c r="E21">
        <v>4.3240973174781615E-2</v>
      </c>
      <c r="F21" s="30" t="s">
        <v>76</v>
      </c>
      <c r="G21" t="s">
        <v>77</v>
      </c>
    </row>
    <row r="22" spans="1:7" x14ac:dyDescent="0.35">
      <c r="A22">
        <v>200315</v>
      </c>
      <c r="B22">
        <v>78</v>
      </c>
      <c r="C22">
        <v>95467</v>
      </c>
      <c r="D22">
        <v>0.11264879693897546</v>
      </c>
      <c r="E22">
        <v>2.7177153700972557E-2</v>
      </c>
      <c r="F22" s="30" t="s">
        <v>76</v>
      </c>
      <c r="G22" t="s">
        <v>77</v>
      </c>
    </row>
    <row r="23" spans="1:7" x14ac:dyDescent="0.35">
      <c r="A23">
        <v>200316</v>
      </c>
      <c r="B23">
        <v>740</v>
      </c>
      <c r="C23">
        <v>95467</v>
      </c>
      <c r="D23">
        <v>4.2028609440909241E-2</v>
      </c>
      <c r="E23">
        <v>1.0103031115603182E-2</v>
      </c>
      <c r="F23" s="30" t="s">
        <v>76</v>
      </c>
      <c r="G23" t="s">
        <v>77</v>
      </c>
    </row>
    <row r="24" spans="1:7" x14ac:dyDescent="0.35">
      <c r="A24">
        <v>200317</v>
      </c>
      <c r="B24">
        <v>369</v>
      </c>
      <c r="C24">
        <v>95467</v>
      </c>
      <c r="D24">
        <v>7.0721217809222268E-3</v>
      </c>
      <c r="E24">
        <v>1.7175152896525411E-3</v>
      </c>
      <c r="F24" s="30" t="s">
        <v>76</v>
      </c>
      <c r="G24" t="s">
        <v>77</v>
      </c>
    </row>
    <row r="25" spans="1:7" x14ac:dyDescent="0.35">
      <c r="A25">
        <v>200318</v>
      </c>
      <c r="B25">
        <v>230</v>
      </c>
      <c r="C25">
        <v>95467</v>
      </c>
      <c r="D25">
        <v>6.617485380720084E-2</v>
      </c>
      <c r="E25">
        <v>2.657097183403637E-2</v>
      </c>
      <c r="F25" s="30" t="s">
        <v>76</v>
      </c>
      <c r="G25" t="s">
        <v>77</v>
      </c>
    </row>
    <row r="26" spans="1:7" x14ac:dyDescent="0.35">
      <c r="A26">
        <v>200319</v>
      </c>
      <c r="B26">
        <v>2636</v>
      </c>
      <c r="C26">
        <v>95467</v>
      </c>
      <c r="D26">
        <v>8.688606759418736E-3</v>
      </c>
      <c r="E26">
        <v>3.4350305793050821E-3</v>
      </c>
      <c r="F26" s="30" t="s">
        <v>76</v>
      </c>
      <c r="G26" t="s">
        <v>77</v>
      </c>
    </row>
    <row r="27" spans="1:7" x14ac:dyDescent="0.35">
      <c r="A27">
        <v>200320</v>
      </c>
      <c r="B27">
        <v>239</v>
      </c>
      <c r="C27">
        <v>95467</v>
      </c>
      <c r="D27">
        <v>1.7377213518837472E-2</v>
      </c>
      <c r="E27">
        <v>5.3546064912696869E-3</v>
      </c>
      <c r="F27" s="30" t="s">
        <v>76</v>
      </c>
      <c r="G27" t="s">
        <v>77</v>
      </c>
    </row>
    <row r="28" spans="1:7" x14ac:dyDescent="0.35">
      <c r="A28">
        <v>200321</v>
      </c>
      <c r="B28">
        <v>48</v>
      </c>
      <c r="C28">
        <v>95467</v>
      </c>
      <c r="D28">
        <v>0.27116535514278939</v>
      </c>
      <c r="E28">
        <v>9.244273470776912E-2</v>
      </c>
      <c r="F28" s="30" t="s">
        <v>76</v>
      </c>
      <c r="G28" t="s">
        <v>77</v>
      </c>
    </row>
    <row r="29" spans="1:7" x14ac:dyDescent="0.35">
      <c r="A29">
        <v>200322</v>
      </c>
      <c r="B29">
        <v>391</v>
      </c>
      <c r="C29">
        <v>95467</v>
      </c>
      <c r="D29">
        <v>4.8595579666051297E-2</v>
      </c>
      <c r="E29">
        <v>6.3649096028300049E-3</v>
      </c>
      <c r="F29" s="30" t="s">
        <v>76</v>
      </c>
      <c r="G29" t="s">
        <v>77</v>
      </c>
    </row>
    <row r="30" spans="1:7" x14ac:dyDescent="0.35">
      <c r="A30">
        <v>200323</v>
      </c>
      <c r="B30">
        <v>390</v>
      </c>
      <c r="C30">
        <v>95467</v>
      </c>
      <c r="D30">
        <v>8.3855158259506409E-3</v>
      </c>
      <c r="E30">
        <v>1.6164849784965091E-3</v>
      </c>
      <c r="F30" s="30" t="s">
        <v>76</v>
      </c>
      <c r="G30" t="s">
        <v>77</v>
      </c>
    </row>
    <row r="31" spans="1:7" x14ac:dyDescent="0.35">
      <c r="A31">
        <v>200324</v>
      </c>
      <c r="B31">
        <v>551</v>
      </c>
      <c r="C31">
        <v>95467</v>
      </c>
      <c r="D31">
        <v>0.12547964645579152</v>
      </c>
      <c r="E31">
        <v>5.354606491269686E-2</v>
      </c>
      <c r="F31" s="30" t="s">
        <v>76</v>
      </c>
      <c r="G31" t="s">
        <v>77</v>
      </c>
    </row>
    <row r="32" spans="1:7" x14ac:dyDescent="0.35">
      <c r="A32">
        <v>200325</v>
      </c>
      <c r="B32">
        <v>103</v>
      </c>
      <c r="C32">
        <v>95467</v>
      </c>
      <c r="D32">
        <v>1.4750425428780646E-2</v>
      </c>
      <c r="E32">
        <v>4.344303379709368E-3</v>
      </c>
      <c r="F32" s="30" t="s">
        <v>76</v>
      </c>
      <c r="G32" t="s">
        <v>77</v>
      </c>
    </row>
    <row r="33" spans="1:7" x14ac:dyDescent="0.35">
      <c r="A33">
        <v>200326</v>
      </c>
      <c r="B33">
        <v>385</v>
      </c>
      <c r="C33">
        <v>95467</v>
      </c>
      <c r="D33">
        <v>4.7484246243334948E-3</v>
      </c>
      <c r="E33">
        <v>1.3133940450284138E-3</v>
      </c>
      <c r="F33" s="30" t="s">
        <v>76</v>
      </c>
      <c r="G33" t="s">
        <v>77</v>
      </c>
    </row>
    <row r="34" spans="1:7" x14ac:dyDescent="0.35">
      <c r="A34">
        <v>200327</v>
      </c>
      <c r="B34">
        <v>388</v>
      </c>
      <c r="C34">
        <v>95467</v>
      </c>
      <c r="D34">
        <v>3.7381215127731768E-3</v>
      </c>
      <c r="E34">
        <v>2.9298790235249227E-3</v>
      </c>
      <c r="F34" s="30" t="s">
        <v>76</v>
      </c>
      <c r="G34" t="s">
        <v>77</v>
      </c>
    </row>
    <row r="35" spans="1:7" x14ac:dyDescent="0.35">
      <c r="A35">
        <v>200328</v>
      </c>
      <c r="B35">
        <v>600</v>
      </c>
      <c r="C35">
        <v>95467</v>
      </c>
      <c r="D35">
        <v>3.7482245438887805E-2</v>
      </c>
      <c r="E35">
        <v>2.6267880900568276E-3</v>
      </c>
      <c r="F35" s="30" t="s">
        <v>76</v>
      </c>
      <c r="G35" t="s">
        <v>77</v>
      </c>
    </row>
    <row r="36" spans="1:7" x14ac:dyDescent="0.35">
      <c r="A36">
        <v>200329</v>
      </c>
      <c r="B36">
        <v>604</v>
      </c>
      <c r="C36">
        <v>95467</v>
      </c>
      <c r="D36">
        <v>2.5661699033632079E-2</v>
      </c>
      <c r="E36">
        <v>7.1731520920782594E-3</v>
      </c>
      <c r="F36" s="30" t="s">
        <v>76</v>
      </c>
      <c r="G36" t="s">
        <v>77</v>
      </c>
    </row>
    <row r="37" spans="1:7" x14ac:dyDescent="0.35">
      <c r="A37">
        <v>200330</v>
      </c>
      <c r="B37">
        <v>603</v>
      </c>
      <c r="C37">
        <v>95467</v>
      </c>
      <c r="D37">
        <v>1.1012303916007469E-2</v>
      </c>
      <c r="E37">
        <v>2.6267880900568276E-3</v>
      </c>
      <c r="F37" s="30" t="s">
        <v>76</v>
      </c>
      <c r="G37" t="s">
        <v>77</v>
      </c>
    </row>
    <row r="38" spans="1:7" x14ac:dyDescent="0.35">
      <c r="A38">
        <v>200331</v>
      </c>
      <c r="B38">
        <v>598</v>
      </c>
      <c r="C38">
        <v>95467</v>
      </c>
      <c r="D38">
        <v>9.294788626354928E-3</v>
      </c>
      <c r="E38">
        <v>2.6267880900568276E-3</v>
      </c>
      <c r="F38" s="30" t="s">
        <v>76</v>
      </c>
      <c r="G38" t="s">
        <v>77</v>
      </c>
    </row>
    <row r="39" spans="1:7" x14ac:dyDescent="0.35">
      <c r="A39">
        <v>200332</v>
      </c>
      <c r="B39">
        <v>610</v>
      </c>
      <c r="C39">
        <v>95467</v>
      </c>
      <c r="D39">
        <v>2.2933880632419221E-2</v>
      </c>
      <c r="E39">
        <v>9.3958189375109597E-3</v>
      </c>
      <c r="F39" s="30" t="s">
        <v>76</v>
      </c>
      <c r="G39" t="s">
        <v>77</v>
      </c>
    </row>
    <row r="40" spans="1:7" x14ac:dyDescent="0.35">
      <c r="A40">
        <v>200333</v>
      </c>
      <c r="B40">
        <v>599</v>
      </c>
      <c r="C40">
        <v>95467</v>
      </c>
      <c r="D40">
        <v>9.3958189375109597E-3</v>
      </c>
      <c r="E40">
        <v>3.5360608904611134E-3</v>
      </c>
      <c r="F40" s="30" t="s">
        <v>76</v>
      </c>
      <c r="G40" t="s">
        <v>77</v>
      </c>
    </row>
    <row r="41" spans="1:7" x14ac:dyDescent="0.35">
      <c r="A41">
        <v>200334</v>
      </c>
      <c r="B41">
        <v>609</v>
      </c>
      <c r="C41">
        <v>95467</v>
      </c>
      <c r="D41">
        <v>1.6164849784965091E-2</v>
      </c>
      <c r="E41">
        <v>2.2933880632419221E-2</v>
      </c>
      <c r="F41" s="30" t="s">
        <v>76</v>
      </c>
      <c r="G41" t="s">
        <v>77</v>
      </c>
    </row>
    <row r="42" spans="1:7" x14ac:dyDescent="0.35">
      <c r="A42">
        <v>200335</v>
      </c>
      <c r="B42">
        <v>1051</v>
      </c>
      <c r="C42">
        <v>95467</v>
      </c>
      <c r="D42">
        <v>2.1822547209702874E-2</v>
      </c>
      <c r="E42">
        <v>1.2022607027567786E-2</v>
      </c>
      <c r="F42" s="30" t="s">
        <v>76</v>
      </c>
      <c r="G42" t="s">
        <v>77</v>
      </c>
    </row>
    <row r="43" spans="1:7" x14ac:dyDescent="0.35">
      <c r="A43">
        <v>200336</v>
      </c>
      <c r="B43">
        <v>1049</v>
      </c>
      <c r="C43">
        <v>95467</v>
      </c>
      <c r="D43">
        <v>4.7585276554490984E-2</v>
      </c>
      <c r="E43">
        <v>1.060818267138334E-2</v>
      </c>
      <c r="F43" s="30" t="s">
        <v>76</v>
      </c>
      <c r="G43" t="s">
        <v>77</v>
      </c>
    </row>
    <row r="44" spans="1:7" x14ac:dyDescent="0.35">
      <c r="A44">
        <v>200337</v>
      </c>
      <c r="B44">
        <v>1045</v>
      </c>
      <c r="C44">
        <v>95467</v>
      </c>
      <c r="D44">
        <v>7.3752127143903229E-3</v>
      </c>
      <c r="E44">
        <v>6.6680005362981009E-3</v>
      </c>
      <c r="F44" s="30" t="s">
        <v>76</v>
      </c>
      <c r="G44" t="s">
        <v>77</v>
      </c>
    </row>
    <row r="45" spans="1:7" x14ac:dyDescent="0.35">
      <c r="A45">
        <v>200338</v>
      </c>
      <c r="B45">
        <v>1043</v>
      </c>
      <c r="C45">
        <v>95467</v>
      </c>
      <c r="D45">
        <v>9.4968492486669897E-3</v>
      </c>
      <c r="E45">
        <v>7.1731520920782594E-3</v>
      </c>
      <c r="F45" s="30" t="s">
        <v>76</v>
      </c>
      <c r="G45" t="s">
        <v>77</v>
      </c>
    </row>
    <row r="46" spans="1:7" x14ac:dyDescent="0.35">
      <c r="A46">
        <v>200339</v>
      </c>
      <c r="B46">
        <v>1048</v>
      </c>
      <c r="C46">
        <v>95467</v>
      </c>
      <c r="D46">
        <v>1.1517455471787627E-2</v>
      </c>
      <c r="E46">
        <v>7.5772733367023863E-3</v>
      </c>
      <c r="F46" s="30" t="s">
        <v>76</v>
      </c>
      <c r="G46" t="s">
        <v>77</v>
      </c>
    </row>
    <row r="47" spans="1:7" x14ac:dyDescent="0.35">
      <c r="A47">
        <v>200340</v>
      </c>
      <c r="B47">
        <v>1047</v>
      </c>
      <c r="C47">
        <v>95467</v>
      </c>
      <c r="D47">
        <v>1.3336001072596202E-2</v>
      </c>
      <c r="E47">
        <v>7.4762430255463537E-3</v>
      </c>
      <c r="F47" s="30" t="s">
        <v>76</v>
      </c>
      <c r="G47" t="s">
        <v>77</v>
      </c>
    </row>
    <row r="48" spans="1:7" x14ac:dyDescent="0.35">
      <c r="A48">
        <v>200341</v>
      </c>
      <c r="B48">
        <v>1042</v>
      </c>
      <c r="C48">
        <v>95467</v>
      </c>
      <c r="D48">
        <v>1.050715236022731E-2</v>
      </c>
      <c r="E48">
        <v>9.0927280040428628E-3</v>
      </c>
      <c r="F48" s="30" t="s">
        <v>76</v>
      </c>
      <c r="G48" t="s">
        <v>77</v>
      </c>
    </row>
    <row r="49" spans="1:7" x14ac:dyDescent="0.35">
      <c r="A49">
        <v>200342</v>
      </c>
      <c r="B49">
        <v>140</v>
      </c>
      <c r="C49">
        <v>95467</v>
      </c>
      <c r="D49">
        <v>1.4649395117624612E-2</v>
      </c>
      <c r="E49">
        <v>2.0206062231206364E-3</v>
      </c>
      <c r="F49" s="30" t="s">
        <v>76</v>
      </c>
      <c r="G49" t="s">
        <v>77</v>
      </c>
    </row>
    <row r="50" spans="1:7" x14ac:dyDescent="0.35">
      <c r="A50">
        <v>200343</v>
      </c>
      <c r="B50">
        <v>156</v>
      </c>
      <c r="C50">
        <v>95467</v>
      </c>
      <c r="D50">
        <v>9.5978795598230214E-3</v>
      </c>
      <c r="E50">
        <v>4.647394313177464E-3</v>
      </c>
      <c r="F50" s="30" t="s">
        <v>76</v>
      </c>
      <c r="G50" t="s">
        <v>77</v>
      </c>
    </row>
    <row r="51" spans="1:7" x14ac:dyDescent="0.35">
      <c r="A51">
        <v>200344</v>
      </c>
      <c r="B51">
        <v>149</v>
      </c>
      <c r="C51">
        <v>95467</v>
      </c>
      <c r="D51">
        <v>1.1719516094099691E-2</v>
      </c>
      <c r="E51">
        <v>2.1216365342766681E-3</v>
      </c>
      <c r="F51" s="30" t="s">
        <v>76</v>
      </c>
      <c r="G51" t="s">
        <v>77</v>
      </c>
    </row>
    <row r="52" spans="1:7" x14ac:dyDescent="0.35">
      <c r="A52">
        <v>200345</v>
      </c>
      <c r="B52">
        <v>130</v>
      </c>
      <c r="C52">
        <v>95467</v>
      </c>
      <c r="D52">
        <v>3.5764730149235265E-2</v>
      </c>
      <c r="E52">
        <v>1.1214364538319532E-2</v>
      </c>
      <c r="F52" s="30" t="s">
        <v>76</v>
      </c>
      <c r="G52" t="s">
        <v>77</v>
      </c>
    </row>
    <row r="53" spans="1:7" x14ac:dyDescent="0.35">
      <c r="A53">
        <v>200346</v>
      </c>
      <c r="B53">
        <v>193</v>
      </c>
      <c r="C53">
        <v>95467</v>
      </c>
      <c r="D53">
        <v>9.7999401821350866E-3</v>
      </c>
      <c r="E53">
        <v>1.1820546405255721E-2</v>
      </c>
      <c r="F53" s="30" t="s">
        <v>76</v>
      </c>
      <c r="G53" t="s">
        <v>77</v>
      </c>
    </row>
    <row r="54" spans="1:7" x14ac:dyDescent="0.35">
      <c r="A54">
        <v>200347</v>
      </c>
      <c r="B54">
        <v>264</v>
      </c>
      <c r="C54">
        <v>95467</v>
      </c>
      <c r="D54">
        <v>3.1824548014150023E-2</v>
      </c>
      <c r="E54">
        <v>8.4865461371066726E-3</v>
      </c>
      <c r="F54" s="30" t="s">
        <v>76</v>
      </c>
      <c r="G54" t="s">
        <v>77</v>
      </c>
    </row>
    <row r="55" spans="1:7" x14ac:dyDescent="0.35">
      <c r="A55">
        <v>200348</v>
      </c>
      <c r="B55">
        <v>244</v>
      </c>
      <c r="C55">
        <v>95467</v>
      </c>
      <c r="D55">
        <v>1.5053516362248739E-2</v>
      </c>
      <c r="E55">
        <v>2.5257577789007954E-3</v>
      </c>
      <c r="F55" s="30" t="s">
        <v>76</v>
      </c>
      <c r="G55" t="s">
        <v>77</v>
      </c>
    </row>
    <row r="56" spans="1:7" x14ac:dyDescent="0.35">
      <c r="A56">
        <v>200349</v>
      </c>
      <c r="B56">
        <v>121</v>
      </c>
      <c r="C56">
        <v>95467</v>
      </c>
      <c r="D56">
        <v>2.3944183743979542E-2</v>
      </c>
      <c r="E56">
        <v>1.8387516630397793E-2</v>
      </c>
      <c r="F56" s="30" t="s">
        <v>76</v>
      </c>
      <c r="G56" t="s">
        <v>77</v>
      </c>
    </row>
    <row r="57" spans="1:7" x14ac:dyDescent="0.35">
      <c r="A57">
        <v>200350</v>
      </c>
      <c r="B57">
        <v>253</v>
      </c>
      <c r="C57">
        <v>95467</v>
      </c>
      <c r="D57">
        <v>3.1925578325306056E-2</v>
      </c>
      <c r="E57">
        <v>8.1834552036385774E-3</v>
      </c>
      <c r="F57" s="30" t="s">
        <v>76</v>
      </c>
      <c r="G57" t="s">
        <v>77</v>
      </c>
    </row>
    <row r="58" spans="1:7" x14ac:dyDescent="0.35">
      <c r="A58">
        <v>200351</v>
      </c>
      <c r="B58">
        <v>205</v>
      </c>
      <c r="C58">
        <v>95467</v>
      </c>
      <c r="D58">
        <v>1.4346304184156519E-2</v>
      </c>
      <c r="E58">
        <v>1.2224667649879849E-2</v>
      </c>
      <c r="F58" s="30" t="s">
        <v>76</v>
      </c>
      <c r="G58" t="s">
        <v>77</v>
      </c>
    </row>
    <row r="59" spans="1:7" x14ac:dyDescent="0.35">
      <c r="A59">
        <v>200352</v>
      </c>
      <c r="B59">
        <v>247</v>
      </c>
      <c r="C59">
        <v>95467</v>
      </c>
      <c r="D59">
        <v>1.3133940450284137E-2</v>
      </c>
      <c r="E59">
        <v>8.0824248924825457E-3</v>
      </c>
      <c r="F59" s="30" t="s">
        <v>76</v>
      </c>
      <c r="G59" t="s">
        <v>77</v>
      </c>
    </row>
    <row r="60" spans="1:7" x14ac:dyDescent="0.35">
      <c r="A60">
        <v>200353</v>
      </c>
      <c r="B60">
        <v>76</v>
      </c>
      <c r="C60">
        <v>95467</v>
      </c>
      <c r="D60">
        <v>3.253176019224225E-2</v>
      </c>
      <c r="E60">
        <v>7.7793339590144506E-3</v>
      </c>
      <c r="F60" s="30" t="s">
        <v>76</v>
      </c>
      <c r="G60" t="s">
        <v>77</v>
      </c>
    </row>
    <row r="61" spans="1:7" x14ac:dyDescent="0.35">
      <c r="A61">
        <v>200354</v>
      </c>
      <c r="B61">
        <v>107</v>
      </c>
      <c r="C61">
        <v>95467</v>
      </c>
      <c r="D61">
        <v>1.5053516362248739E-2</v>
      </c>
      <c r="E61">
        <v>5.2535761801136551E-3</v>
      </c>
      <c r="F61" s="30" t="s">
        <v>76</v>
      </c>
      <c r="G61" t="s">
        <v>77</v>
      </c>
    </row>
    <row r="62" spans="1:7" x14ac:dyDescent="0.35">
      <c r="A62">
        <v>200355</v>
      </c>
      <c r="B62">
        <v>106</v>
      </c>
      <c r="C62">
        <v>95467</v>
      </c>
      <c r="D62">
        <v>4.9504852466455591E-3</v>
      </c>
      <c r="E62">
        <v>5.9607883582058771E-3</v>
      </c>
      <c r="F62" s="30" t="s">
        <v>76</v>
      </c>
      <c r="G62" t="s">
        <v>77</v>
      </c>
    </row>
    <row r="63" spans="1:7" x14ac:dyDescent="0.35">
      <c r="A63">
        <v>200356</v>
      </c>
      <c r="B63">
        <v>1465</v>
      </c>
      <c r="C63">
        <v>95467</v>
      </c>
      <c r="D63">
        <v>1.0709212982539374E-2</v>
      </c>
      <c r="E63">
        <v>8.5875764482627043E-3</v>
      </c>
      <c r="F63" s="30" t="s">
        <v>76</v>
      </c>
      <c r="G63" t="s">
        <v>77</v>
      </c>
    </row>
    <row r="64" spans="1:7" x14ac:dyDescent="0.35">
      <c r="A64">
        <v>200357</v>
      </c>
      <c r="B64">
        <v>141</v>
      </c>
      <c r="C64">
        <v>95467</v>
      </c>
      <c r="D64">
        <v>3.9906972906632573E-2</v>
      </c>
      <c r="E64">
        <v>1.4346304184156519E-2</v>
      </c>
      <c r="F64" s="30" t="s">
        <v>76</v>
      </c>
      <c r="G64" t="s">
        <v>77</v>
      </c>
    </row>
    <row r="65" spans="1:7" x14ac:dyDescent="0.35">
      <c r="A65">
        <v>200358</v>
      </c>
      <c r="B65">
        <v>550</v>
      </c>
      <c r="C65">
        <v>95467</v>
      </c>
      <c r="D65">
        <v>1.2325697961035881E-2</v>
      </c>
      <c r="E65">
        <v>1.1315394849475564E-2</v>
      </c>
      <c r="F65" s="30" t="s">
        <v>76</v>
      </c>
      <c r="G65" t="s">
        <v>77</v>
      </c>
    </row>
    <row r="66" spans="1:7" x14ac:dyDescent="0.35">
      <c r="A66">
        <v>200359</v>
      </c>
      <c r="B66">
        <v>19</v>
      </c>
      <c r="C66">
        <v>95467</v>
      </c>
      <c r="D66">
        <v>2.2226668454326999E-3</v>
      </c>
      <c r="E66">
        <v>3.5360608904611134E-3</v>
      </c>
      <c r="F66" s="30" t="s">
        <v>76</v>
      </c>
      <c r="G66" t="s">
        <v>77</v>
      </c>
    </row>
    <row r="67" spans="1:7" x14ac:dyDescent="0.35">
      <c r="A67">
        <v>200360</v>
      </c>
      <c r="B67">
        <v>515</v>
      </c>
      <c r="C67">
        <v>95467</v>
      </c>
      <c r="D67">
        <v>5.4354307401945114E-2</v>
      </c>
      <c r="E67">
        <v>4.2028609440909241E-2</v>
      </c>
      <c r="F67" s="30" t="s">
        <v>76</v>
      </c>
      <c r="G67" t="s">
        <v>77</v>
      </c>
    </row>
    <row r="68" spans="1:7" x14ac:dyDescent="0.35">
      <c r="A68">
        <v>200361</v>
      </c>
      <c r="B68">
        <v>2640</v>
      </c>
      <c r="C68">
        <v>95467</v>
      </c>
      <c r="D68">
        <v>1.3388536834397338</v>
      </c>
      <c r="E68">
        <v>0.38411724301523298</v>
      </c>
      <c r="F68" s="30" t="s">
        <v>76</v>
      </c>
      <c r="G68" t="s">
        <v>77</v>
      </c>
    </row>
    <row r="69" spans="1:7" x14ac:dyDescent="0.35">
      <c r="A69">
        <v>200362</v>
      </c>
      <c r="B69">
        <v>2641</v>
      </c>
      <c r="C69">
        <v>95467</v>
      </c>
      <c r="D69">
        <v>1.2894498612844341</v>
      </c>
      <c r="E69">
        <v>0.51889167809737946</v>
      </c>
      <c r="F69" s="30" t="s">
        <v>76</v>
      </c>
      <c r="G69" t="s">
        <v>77</v>
      </c>
    </row>
    <row r="70" spans="1:7" x14ac:dyDescent="0.35">
      <c r="A70">
        <v>200363</v>
      </c>
      <c r="B70">
        <v>2642</v>
      </c>
      <c r="C70">
        <v>95467</v>
      </c>
      <c r="D70">
        <v>4.4453336908654002E-2</v>
      </c>
      <c r="E70">
        <v>8.8805643506151957E-2</v>
      </c>
      <c r="F70" s="30" t="s">
        <v>76</v>
      </c>
      <c r="G70" t="s">
        <v>77</v>
      </c>
    </row>
    <row r="71" spans="1:7" x14ac:dyDescent="0.35">
      <c r="A71">
        <v>200364</v>
      </c>
      <c r="B71">
        <v>3043</v>
      </c>
      <c r="C71">
        <v>95467</v>
      </c>
      <c r="D71">
        <v>9.5271583420138001E-2</v>
      </c>
      <c r="E71">
        <v>4.3139942863625581E-2</v>
      </c>
      <c r="F71" s="30" t="s">
        <v>76</v>
      </c>
      <c r="G71" t="s">
        <v>77</v>
      </c>
    </row>
    <row r="72" spans="1:7" x14ac:dyDescent="0.35">
      <c r="A72">
        <v>200365</v>
      </c>
      <c r="B72">
        <v>2643</v>
      </c>
      <c r="C72">
        <v>95467</v>
      </c>
      <c r="D72">
        <v>6.0921277627087184E-2</v>
      </c>
      <c r="E72">
        <v>2.9601881168717325E-2</v>
      </c>
      <c r="F72" s="30" t="s">
        <v>76</v>
      </c>
      <c r="G72" t="s">
        <v>77</v>
      </c>
    </row>
    <row r="73" spans="1:7" x14ac:dyDescent="0.35">
      <c r="A73">
        <v>200366</v>
      </c>
      <c r="B73">
        <v>2645</v>
      </c>
      <c r="C73">
        <v>95467</v>
      </c>
      <c r="D73">
        <v>0.26065820278256208</v>
      </c>
      <c r="E73">
        <v>0.13578473819370676</v>
      </c>
      <c r="F73" s="30" t="s">
        <v>76</v>
      </c>
      <c r="G73" t="s">
        <v>77</v>
      </c>
    </row>
    <row r="74" spans="1:7" x14ac:dyDescent="0.35">
      <c r="A74">
        <v>200367</v>
      </c>
      <c r="B74">
        <v>2644</v>
      </c>
      <c r="C74">
        <v>95467</v>
      </c>
      <c r="D74">
        <v>2.7379214323284624E-2</v>
      </c>
      <c r="E74">
        <v>1.1820546405255721E-2</v>
      </c>
      <c r="F74" s="30" t="s">
        <v>76</v>
      </c>
      <c r="G74" t="s">
        <v>77</v>
      </c>
    </row>
    <row r="75" spans="1:7" x14ac:dyDescent="0.35">
      <c r="A75">
        <v>200368</v>
      </c>
      <c r="B75">
        <v>1670</v>
      </c>
      <c r="C75">
        <v>95467</v>
      </c>
      <c r="D75">
        <v>3.2087226823155706</v>
      </c>
      <c r="E75">
        <v>2.6082995431152738</v>
      </c>
      <c r="F75" s="30" t="s">
        <v>76</v>
      </c>
      <c r="G75" t="s">
        <v>77</v>
      </c>
    </row>
    <row r="76" spans="1:7" x14ac:dyDescent="0.35">
      <c r="A76">
        <v>200369</v>
      </c>
      <c r="B76">
        <v>3024</v>
      </c>
      <c r="C76">
        <v>95467</v>
      </c>
      <c r="D76">
        <v>0.35825348335928886</v>
      </c>
      <c r="E76">
        <v>5.0515155578015912E-2</v>
      </c>
      <c r="F76" s="30" t="s">
        <v>76</v>
      </c>
      <c r="G76" t="s">
        <v>77</v>
      </c>
    </row>
    <row r="77" spans="1:7" x14ac:dyDescent="0.35">
      <c r="A77">
        <v>200370</v>
      </c>
      <c r="B77">
        <v>1747</v>
      </c>
      <c r="C77">
        <v>95467</v>
      </c>
      <c r="D77">
        <v>0.36977093883107648</v>
      </c>
      <c r="E77">
        <v>3.6775033260795585E-2</v>
      </c>
      <c r="F77" s="30" t="s">
        <v>76</v>
      </c>
      <c r="G77" t="s">
        <v>77</v>
      </c>
    </row>
    <row r="78" spans="1:7" x14ac:dyDescent="0.35">
      <c r="A78">
        <v>200371</v>
      </c>
      <c r="B78">
        <v>1013</v>
      </c>
      <c r="C78">
        <v>95467</v>
      </c>
      <c r="D78">
        <v>0.25015105042233476</v>
      </c>
      <c r="E78">
        <v>0.17346904425490664</v>
      </c>
      <c r="F78" s="30" t="s">
        <v>76</v>
      </c>
      <c r="G78" t="s">
        <v>77</v>
      </c>
    </row>
    <row r="79" spans="1:7" x14ac:dyDescent="0.35">
      <c r="A79">
        <v>200372</v>
      </c>
      <c r="B79">
        <v>2105</v>
      </c>
      <c r="C79">
        <v>95467</v>
      </c>
      <c r="D79">
        <v>0.33501651179340147</v>
      </c>
      <c r="E79">
        <v>0.11578073658481247</v>
      </c>
      <c r="F79" s="30" t="s">
        <v>76</v>
      </c>
      <c r="G79" t="s">
        <v>77</v>
      </c>
    </row>
    <row r="80" spans="1:7" x14ac:dyDescent="0.35">
      <c r="A80">
        <v>200373</v>
      </c>
      <c r="B80">
        <v>3044</v>
      </c>
      <c r="C80">
        <v>95467</v>
      </c>
      <c r="D80">
        <v>0.17518655954455917</v>
      </c>
      <c r="E80">
        <v>0.22135741174286569</v>
      </c>
      <c r="F80" s="30" t="s">
        <v>76</v>
      </c>
      <c r="G80" t="s">
        <v>77</v>
      </c>
    </row>
    <row r="81" spans="1:7" x14ac:dyDescent="0.35">
      <c r="A81">
        <v>200374</v>
      </c>
      <c r="B81">
        <v>1012</v>
      </c>
      <c r="C81">
        <v>95467</v>
      </c>
      <c r="D81">
        <v>0.12982394983550088</v>
      </c>
      <c r="E81">
        <v>6.9407823764193854E-2</v>
      </c>
      <c r="F81" s="30" t="s">
        <v>76</v>
      </c>
      <c r="G81" t="s">
        <v>77</v>
      </c>
    </row>
    <row r="82" spans="1:7" x14ac:dyDescent="0.35">
      <c r="A82">
        <v>200375</v>
      </c>
      <c r="B82">
        <v>1015</v>
      </c>
      <c r="C82">
        <v>95467</v>
      </c>
      <c r="D82">
        <v>3.3340002681490504E-3</v>
      </c>
      <c r="E82">
        <v>9.0927280040428628E-4</v>
      </c>
      <c r="F82" s="30" t="s">
        <v>76</v>
      </c>
      <c r="G82" t="s">
        <v>77</v>
      </c>
    </row>
    <row r="83" spans="1:7" x14ac:dyDescent="0.35">
      <c r="A83">
        <v>200376</v>
      </c>
      <c r="B83">
        <v>469</v>
      </c>
      <c r="C83">
        <v>95467</v>
      </c>
      <c r="D83">
        <v>0.23752226152783082</v>
      </c>
      <c r="E83">
        <v>0.42604482214498618</v>
      </c>
      <c r="F83" s="30" t="s">
        <v>76</v>
      </c>
      <c r="G83" t="s">
        <v>77</v>
      </c>
    </row>
    <row r="84" spans="1:7" x14ac:dyDescent="0.35">
      <c r="A84">
        <v>200377</v>
      </c>
      <c r="B84">
        <v>839</v>
      </c>
      <c r="C84">
        <v>95467</v>
      </c>
      <c r="D84">
        <v>4.286918162972742</v>
      </c>
      <c r="E84">
        <v>3.0574803065149907</v>
      </c>
      <c r="F84" s="30" t="s">
        <v>76</v>
      </c>
      <c r="G84" t="s">
        <v>78</v>
      </c>
    </row>
    <row r="85" spans="1:7" x14ac:dyDescent="0.35">
      <c r="A85">
        <v>200378</v>
      </c>
      <c r="B85">
        <v>281</v>
      </c>
      <c r="C85">
        <v>95467</v>
      </c>
      <c r="D85">
        <v>2.6152706345850398</v>
      </c>
      <c r="E85">
        <v>0.7045853900021658</v>
      </c>
      <c r="F85" s="30" t="s">
        <v>76</v>
      </c>
      <c r="G85" t="s">
        <v>77</v>
      </c>
    </row>
    <row r="86" spans="1:7" x14ac:dyDescent="0.35">
      <c r="A86">
        <v>200379</v>
      </c>
      <c r="B86">
        <v>2562</v>
      </c>
      <c r="C86">
        <v>95467</v>
      </c>
      <c r="D86">
        <v>0.46100130980497322</v>
      </c>
      <c r="E86">
        <v>9.4160249997421661E-2</v>
      </c>
      <c r="F86" s="30" t="s">
        <v>76</v>
      </c>
      <c r="G86" t="s">
        <v>77</v>
      </c>
    </row>
    <row r="87" spans="1:7" x14ac:dyDescent="0.35">
      <c r="A87">
        <v>200380</v>
      </c>
      <c r="B87">
        <v>536</v>
      </c>
      <c r="C87">
        <v>95467</v>
      </c>
      <c r="D87">
        <v>0.81228370169449582</v>
      </c>
      <c r="E87">
        <v>0.1562938913583812</v>
      </c>
      <c r="F87" s="30" t="s">
        <v>76</v>
      </c>
      <c r="G87" t="s">
        <v>77</v>
      </c>
    </row>
    <row r="88" spans="1:7" x14ac:dyDescent="0.35">
      <c r="A88">
        <v>200381</v>
      </c>
      <c r="B88">
        <v>544</v>
      </c>
      <c r="C88">
        <v>95467</v>
      </c>
      <c r="D88">
        <v>0.11567970627365642</v>
      </c>
      <c r="E88">
        <v>4.5261579397902256E-2</v>
      </c>
      <c r="F88" s="30" t="s">
        <v>76</v>
      </c>
      <c r="G88" t="s">
        <v>77</v>
      </c>
    </row>
    <row r="89" spans="1:7" x14ac:dyDescent="0.35">
      <c r="A89">
        <v>200382</v>
      </c>
      <c r="B89">
        <v>3045</v>
      </c>
      <c r="C89">
        <v>95467</v>
      </c>
      <c r="D89">
        <v>0.5273782242344861</v>
      </c>
      <c r="E89">
        <v>0.17043813492022566</v>
      </c>
      <c r="F89" s="30" t="s">
        <v>76</v>
      </c>
      <c r="G89" t="s">
        <v>77</v>
      </c>
    </row>
    <row r="90" spans="1:7" x14ac:dyDescent="0.35">
      <c r="A90">
        <v>200383</v>
      </c>
      <c r="B90">
        <v>465</v>
      </c>
      <c r="C90">
        <v>95467</v>
      </c>
      <c r="D90">
        <v>1.1448754860201524</v>
      </c>
      <c r="E90">
        <v>0.35027208877796234</v>
      </c>
      <c r="F90" s="30" t="s">
        <v>76</v>
      </c>
      <c r="G90" t="s">
        <v>78</v>
      </c>
    </row>
    <row r="91" spans="1:7" x14ac:dyDescent="0.35">
      <c r="A91">
        <v>200384</v>
      </c>
      <c r="B91">
        <v>279</v>
      </c>
      <c r="C91">
        <v>95467</v>
      </c>
      <c r="D91">
        <v>3.0413154567300253</v>
      </c>
      <c r="E91">
        <v>0.90674704262538564</v>
      </c>
      <c r="F91" s="30" t="s">
        <v>76</v>
      </c>
      <c r="G91" t="s">
        <v>78</v>
      </c>
    </row>
    <row r="92" spans="1:7" x14ac:dyDescent="0.35">
      <c r="A92">
        <v>200385</v>
      </c>
      <c r="B92">
        <v>3046</v>
      </c>
      <c r="C92">
        <v>95467</v>
      </c>
      <c r="D92">
        <v>0.8104651560936873</v>
      </c>
      <c r="E92">
        <v>0.40129239591175836</v>
      </c>
      <c r="F92" s="30" t="s">
        <v>76</v>
      </c>
      <c r="G92" t="s">
        <v>78</v>
      </c>
    </row>
    <row r="93" spans="1:7" x14ac:dyDescent="0.35">
      <c r="A93">
        <v>200386</v>
      </c>
      <c r="B93">
        <v>2119</v>
      </c>
      <c r="C93">
        <v>95467</v>
      </c>
      <c r="D93">
        <v>3.4653396726518917E-2</v>
      </c>
      <c r="E93">
        <v>1.7781334763461599E-2</v>
      </c>
      <c r="F93" s="30" t="s">
        <v>76</v>
      </c>
      <c r="G93" t="s">
        <v>77</v>
      </c>
    </row>
    <row r="94" spans="1:7" x14ac:dyDescent="0.35">
      <c r="A94">
        <v>200387</v>
      </c>
      <c r="B94">
        <v>313</v>
      </c>
      <c r="C94">
        <v>95467</v>
      </c>
      <c r="D94">
        <v>0.18832049999484332</v>
      </c>
      <c r="E94">
        <v>1.272981920566001E-2</v>
      </c>
      <c r="F94" s="30" t="s">
        <v>76</v>
      </c>
      <c r="G94" t="s">
        <v>77</v>
      </c>
    </row>
    <row r="95" spans="1:7" x14ac:dyDescent="0.35">
      <c r="A95">
        <v>200388</v>
      </c>
      <c r="B95">
        <v>845</v>
      </c>
      <c r="C95">
        <v>95467</v>
      </c>
      <c r="D95">
        <v>6.8801641897257668E-2</v>
      </c>
      <c r="E95">
        <v>2.4247274677447635E-2</v>
      </c>
      <c r="F95" s="30" t="s">
        <v>76</v>
      </c>
      <c r="G95" t="s">
        <v>77</v>
      </c>
    </row>
    <row r="96" spans="1:7" x14ac:dyDescent="0.35">
      <c r="A96">
        <v>200389</v>
      </c>
      <c r="B96">
        <v>1065</v>
      </c>
      <c r="C96">
        <v>95467</v>
      </c>
      <c r="D96">
        <v>8.9613885995400211E-2</v>
      </c>
      <c r="E96">
        <v>6.7993399408009414E-2</v>
      </c>
      <c r="F96" s="30" t="s">
        <v>76</v>
      </c>
      <c r="G96" t="s">
        <v>77</v>
      </c>
    </row>
    <row r="97" spans="1:7" x14ac:dyDescent="0.35">
      <c r="A97">
        <v>200390</v>
      </c>
      <c r="B97">
        <v>1057</v>
      </c>
      <c r="C97">
        <v>95467</v>
      </c>
      <c r="D97">
        <v>7.9308794257484966E-2</v>
      </c>
      <c r="E97">
        <v>5.1222367756108139E-2</v>
      </c>
      <c r="F97" s="30" t="s">
        <v>76</v>
      </c>
      <c r="G97" t="s">
        <v>77</v>
      </c>
    </row>
    <row r="98" spans="1:7" x14ac:dyDescent="0.35">
      <c r="A98">
        <v>200391</v>
      </c>
      <c r="B98">
        <v>997</v>
      </c>
      <c r="C98">
        <v>95467</v>
      </c>
      <c r="D98">
        <v>7.7187157723208305E-2</v>
      </c>
      <c r="E98">
        <v>4.7181155309866857E-2</v>
      </c>
      <c r="F98" s="30" t="s">
        <v>76</v>
      </c>
      <c r="G98" t="s">
        <v>77</v>
      </c>
    </row>
    <row r="99" spans="1:7" x14ac:dyDescent="0.35">
      <c r="A99">
        <v>200392</v>
      </c>
      <c r="B99">
        <v>283</v>
      </c>
      <c r="C99">
        <v>95467</v>
      </c>
      <c r="D99">
        <v>0.47383215932178918</v>
      </c>
      <c r="E99">
        <v>0.13952285970647993</v>
      </c>
      <c r="F99" s="30" t="s">
        <v>76</v>
      </c>
      <c r="G99" t="s">
        <v>78</v>
      </c>
    </row>
    <row r="100" spans="1:7" x14ac:dyDescent="0.35">
      <c r="A100">
        <v>200393</v>
      </c>
      <c r="B100">
        <v>382</v>
      </c>
      <c r="C100">
        <v>95467</v>
      </c>
      <c r="D100">
        <v>0.19822147048813443</v>
      </c>
      <c r="E100">
        <v>6.7084126607605127E-2</v>
      </c>
      <c r="F100" s="30" t="s">
        <v>76</v>
      </c>
      <c r="G100" t="s">
        <v>77</v>
      </c>
    </row>
    <row r="101" spans="1:7" x14ac:dyDescent="0.35">
      <c r="A101">
        <v>200394</v>
      </c>
      <c r="B101">
        <v>3047</v>
      </c>
      <c r="C101">
        <v>95467</v>
      </c>
      <c r="D101">
        <v>4.9908973711079718E-2</v>
      </c>
      <c r="E101">
        <v>1.8286486319241759E-2</v>
      </c>
      <c r="F101" s="30" t="s">
        <v>76</v>
      </c>
      <c r="G101" t="s">
        <v>77</v>
      </c>
    </row>
    <row r="102" spans="1:7" x14ac:dyDescent="0.35">
      <c r="A102">
        <v>200395</v>
      </c>
      <c r="B102">
        <v>531</v>
      </c>
      <c r="C102">
        <v>95467</v>
      </c>
      <c r="D102">
        <v>9.5975764688895548</v>
      </c>
      <c r="E102">
        <v>3.4818076133703246</v>
      </c>
      <c r="F102" s="30" t="s">
        <v>76</v>
      </c>
      <c r="G102" t="s">
        <v>77</v>
      </c>
    </row>
    <row r="103" spans="1:7" x14ac:dyDescent="0.35">
      <c r="A103">
        <v>200396</v>
      </c>
      <c r="B103">
        <v>442</v>
      </c>
      <c r="C103">
        <v>95467</v>
      </c>
      <c r="D103">
        <v>2.1106242303606604</v>
      </c>
      <c r="E103">
        <v>0.50252476769010235</v>
      </c>
      <c r="F103" s="30" t="s">
        <v>76</v>
      </c>
      <c r="G103" t="s">
        <v>77</v>
      </c>
    </row>
    <row r="104" spans="1:7" x14ac:dyDescent="0.35">
      <c r="A104">
        <v>200397</v>
      </c>
      <c r="B104">
        <v>513</v>
      </c>
      <c r="C104">
        <v>95467</v>
      </c>
      <c r="D104">
        <v>0.18771431812790709</v>
      </c>
      <c r="E104">
        <v>4.8999700910675424E-2</v>
      </c>
      <c r="F104" s="30" t="s">
        <v>76</v>
      </c>
      <c r="G104" t="s">
        <v>77</v>
      </c>
    </row>
    <row r="105" spans="1:7" x14ac:dyDescent="0.35">
      <c r="A105">
        <v>200398</v>
      </c>
      <c r="B105">
        <v>440</v>
      </c>
      <c r="C105">
        <v>95467</v>
      </c>
      <c r="D105">
        <v>3.7583275750043839E-2</v>
      </c>
      <c r="E105">
        <v>4.5362609709058282E-2</v>
      </c>
      <c r="F105" s="30" t="s">
        <v>76</v>
      </c>
      <c r="G105" t="s">
        <v>77</v>
      </c>
    </row>
    <row r="106" spans="1:7" x14ac:dyDescent="0.35">
      <c r="A106">
        <v>200399</v>
      </c>
      <c r="B106">
        <v>3048</v>
      </c>
      <c r="C106">
        <v>95467</v>
      </c>
      <c r="D106">
        <v>1.3437031383752232E-2</v>
      </c>
      <c r="E106">
        <v>4.5463640020214314E-3</v>
      </c>
      <c r="F106" s="30" t="s">
        <v>76</v>
      </c>
      <c r="G106" t="s">
        <v>77</v>
      </c>
    </row>
    <row r="107" spans="1:7" x14ac:dyDescent="0.35">
      <c r="A107">
        <v>200400</v>
      </c>
      <c r="B107">
        <v>301</v>
      </c>
      <c r="C107">
        <v>95467</v>
      </c>
      <c r="D107">
        <v>0.21479044151772367</v>
      </c>
      <c r="E107">
        <v>7.1327399676158462E-2</v>
      </c>
      <c r="F107" s="30" t="s">
        <v>76</v>
      </c>
      <c r="G107" t="s">
        <v>77</v>
      </c>
    </row>
    <row r="108" spans="1:7" x14ac:dyDescent="0.35">
      <c r="A108">
        <v>200401</v>
      </c>
      <c r="B108">
        <v>3020</v>
      </c>
      <c r="C108">
        <v>95467</v>
      </c>
      <c r="D108">
        <v>0.22236771485442605</v>
      </c>
      <c r="E108">
        <v>0.12911673765740866</v>
      </c>
      <c r="F108" s="30" t="s">
        <v>76</v>
      </c>
      <c r="G108" t="s">
        <v>77</v>
      </c>
    </row>
    <row r="109" spans="1:7" x14ac:dyDescent="0.35">
      <c r="A109">
        <v>200402</v>
      </c>
      <c r="B109">
        <v>976</v>
      </c>
      <c r="C109">
        <v>95467</v>
      </c>
      <c r="D109">
        <v>0.65619187095842668</v>
      </c>
      <c r="E109">
        <v>0.30339402440156354</v>
      </c>
      <c r="F109" s="30" t="s">
        <v>76</v>
      </c>
      <c r="G109" t="s">
        <v>77</v>
      </c>
    </row>
    <row r="110" spans="1:7" x14ac:dyDescent="0.35">
      <c r="A110">
        <v>200403</v>
      </c>
      <c r="B110">
        <v>2164</v>
      </c>
      <c r="C110">
        <v>95467</v>
      </c>
      <c r="D110">
        <v>4.9504852466455591E-2</v>
      </c>
      <c r="E110">
        <v>6.2840853539051778E-2</v>
      </c>
      <c r="F110" s="30" t="s">
        <v>76</v>
      </c>
      <c r="G110" t="s">
        <v>77</v>
      </c>
    </row>
    <row r="111" spans="1:7" x14ac:dyDescent="0.35">
      <c r="A111">
        <v>200404</v>
      </c>
      <c r="B111">
        <v>3049</v>
      </c>
      <c r="C111">
        <v>95467</v>
      </c>
      <c r="D111">
        <v>0.80137242808964426</v>
      </c>
      <c r="E111">
        <v>0.38330900052598466</v>
      </c>
      <c r="F111" s="30" t="s">
        <v>76</v>
      </c>
      <c r="G111" t="s">
        <v>77</v>
      </c>
    </row>
    <row r="112" spans="1:7" x14ac:dyDescent="0.35">
      <c r="A112">
        <v>200405</v>
      </c>
      <c r="B112">
        <v>663</v>
      </c>
      <c r="C112">
        <v>95467</v>
      </c>
      <c r="D112">
        <v>1.5920356431967493</v>
      </c>
      <c r="E112">
        <v>0.40331300213487903</v>
      </c>
      <c r="F112" s="30" t="s">
        <v>76</v>
      </c>
      <c r="G112" t="s">
        <v>77</v>
      </c>
    </row>
    <row r="113" spans="1:7" x14ac:dyDescent="0.35">
      <c r="A113">
        <v>200406</v>
      </c>
      <c r="B113">
        <v>2367</v>
      </c>
      <c r="C113">
        <v>95467</v>
      </c>
      <c r="D113">
        <v>2.061018347583049E-2</v>
      </c>
      <c r="E113">
        <v>1.2224667649879849E-2</v>
      </c>
      <c r="F113" s="30" t="s">
        <v>76</v>
      </c>
      <c r="G113" t="s">
        <v>77</v>
      </c>
    </row>
    <row r="114" spans="1:7" x14ac:dyDescent="0.35">
      <c r="A114">
        <v>200407</v>
      </c>
      <c r="B114">
        <v>618</v>
      </c>
      <c r="C114">
        <v>95467</v>
      </c>
      <c r="D114">
        <v>5.1525458689576226E-2</v>
      </c>
      <c r="E114">
        <v>2.5560668722476046E-2</v>
      </c>
      <c r="F114" s="30" t="s">
        <v>76</v>
      </c>
      <c r="G114" t="s">
        <v>77</v>
      </c>
    </row>
    <row r="115" spans="1:7" x14ac:dyDescent="0.35">
      <c r="A115">
        <v>200408</v>
      </c>
      <c r="B115">
        <v>947</v>
      </c>
      <c r="C115">
        <v>95467</v>
      </c>
      <c r="D115">
        <v>0.78096430523612592</v>
      </c>
      <c r="E115">
        <v>0.47464040181103745</v>
      </c>
      <c r="F115" s="30" t="s">
        <v>76</v>
      </c>
      <c r="G115" t="s">
        <v>77</v>
      </c>
    </row>
    <row r="116" spans="1:7" x14ac:dyDescent="0.35">
      <c r="A116">
        <v>200409</v>
      </c>
      <c r="B116">
        <v>956</v>
      </c>
      <c r="C116">
        <v>95467</v>
      </c>
      <c r="D116">
        <v>1.4408942977073258</v>
      </c>
      <c r="E116">
        <v>0.59567471457596366</v>
      </c>
      <c r="F116" s="30" t="s">
        <v>76</v>
      </c>
      <c r="G116" t="s">
        <v>77</v>
      </c>
    </row>
    <row r="117" spans="1:7" x14ac:dyDescent="0.35">
      <c r="A117">
        <v>200410</v>
      </c>
      <c r="B117">
        <v>1438</v>
      </c>
      <c r="C117">
        <v>95467</v>
      </c>
      <c r="D117">
        <v>0.28237971968110892</v>
      </c>
      <c r="E117">
        <v>0.10092928084487578</v>
      </c>
      <c r="F117" s="30" t="s">
        <v>76</v>
      </c>
      <c r="G117" t="s">
        <v>77</v>
      </c>
    </row>
    <row r="118" spans="1:7" x14ac:dyDescent="0.35">
      <c r="A118">
        <v>200411</v>
      </c>
      <c r="B118">
        <v>1753</v>
      </c>
      <c r="C118">
        <v>95467</v>
      </c>
      <c r="D118">
        <v>4.2432730685533361E-2</v>
      </c>
      <c r="E118">
        <v>3.273382081455431E-2</v>
      </c>
      <c r="F118" s="30" t="s">
        <v>76</v>
      </c>
      <c r="G118" t="s">
        <v>77</v>
      </c>
    </row>
    <row r="119" spans="1:7" x14ac:dyDescent="0.35">
      <c r="A119">
        <v>200412</v>
      </c>
      <c r="B119">
        <v>935</v>
      </c>
      <c r="C119">
        <v>95467</v>
      </c>
      <c r="D119">
        <v>0.22802541227916381</v>
      </c>
      <c r="E119">
        <v>0.15487946700219679</v>
      </c>
      <c r="F119" s="30" t="s">
        <v>76</v>
      </c>
      <c r="G119" t="s">
        <v>77</v>
      </c>
    </row>
    <row r="120" spans="1:7" x14ac:dyDescent="0.35">
      <c r="A120">
        <v>200413</v>
      </c>
      <c r="B120">
        <v>1044</v>
      </c>
      <c r="C120">
        <v>95467</v>
      </c>
      <c r="D120">
        <v>0.4363499138829014</v>
      </c>
      <c r="E120">
        <v>0.21155747156073063</v>
      </c>
      <c r="F120" s="30" t="s">
        <v>76</v>
      </c>
      <c r="G120" t="s">
        <v>77</v>
      </c>
    </row>
    <row r="121" spans="1:7" x14ac:dyDescent="0.35">
      <c r="A121">
        <v>200414</v>
      </c>
      <c r="B121">
        <v>952</v>
      </c>
      <c r="C121">
        <v>95467</v>
      </c>
      <c r="D121">
        <v>0.58183356194758729</v>
      </c>
      <c r="E121">
        <v>0.35896069553738102</v>
      </c>
      <c r="F121" s="30" t="s">
        <v>76</v>
      </c>
      <c r="G121" t="s">
        <v>77</v>
      </c>
    </row>
    <row r="122" spans="1:7" x14ac:dyDescent="0.35">
      <c r="A122">
        <v>200415</v>
      </c>
      <c r="B122">
        <v>934</v>
      </c>
      <c r="C122">
        <v>95467</v>
      </c>
      <c r="D122">
        <v>0.16195158878311899</v>
      </c>
      <c r="E122">
        <v>0.10981994822660658</v>
      </c>
      <c r="F122" s="30" t="s">
        <v>76</v>
      </c>
      <c r="G122" t="s">
        <v>77</v>
      </c>
    </row>
    <row r="123" spans="1:7" x14ac:dyDescent="0.35">
      <c r="A123">
        <v>200416</v>
      </c>
      <c r="B123">
        <v>969</v>
      </c>
      <c r="C123">
        <v>95467</v>
      </c>
      <c r="D123">
        <v>1.5861758851496998E-2</v>
      </c>
      <c r="E123">
        <v>1.7882365074617632E-2</v>
      </c>
      <c r="F123" s="30" t="s">
        <v>76</v>
      </c>
      <c r="G123" t="s">
        <v>77</v>
      </c>
    </row>
    <row r="124" spans="1:7" x14ac:dyDescent="0.35">
      <c r="A124">
        <v>200417</v>
      </c>
      <c r="B124">
        <v>957</v>
      </c>
      <c r="C124">
        <v>95467</v>
      </c>
      <c r="D124">
        <v>5.2535761801136551E-3</v>
      </c>
      <c r="E124">
        <v>2.2226668454326999E-3</v>
      </c>
      <c r="F124" s="30" t="s">
        <v>76</v>
      </c>
      <c r="G124" t="s">
        <v>77</v>
      </c>
    </row>
    <row r="125" spans="1:7" x14ac:dyDescent="0.35">
      <c r="A125">
        <v>200418</v>
      </c>
      <c r="B125">
        <v>1764</v>
      </c>
      <c r="C125">
        <v>95467</v>
      </c>
      <c r="D125">
        <v>1.7680304452305569E-2</v>
      </c>
      <c r="E125">
        <v>7.8803642701704823E-3</v>
      </c>
      <c r="F125" s="30" t="s">
        <v>76</v>
      </c>
      <c r="G125" t="s">
        <v>77</v>
      </c>
    </row>
    <row r="126" spans="1:7" x14ac:dyDescent="0.35">
      <c r="A126">
        <v>200419</v>
      </c>
      <c r="B126">
        <v>1765</v>
      </c>
      <c r="C126">
        <v>95467</v>
      </c>
      <c r="D126">
        <v>4.1725518507441134E-2</v>
      </c>
      <c r="E126">
        <v>2.5661699033632079E-2</v>
      </c>
      <c r="F126" s="30" t="s">
        <v>76</v>
      </c>
      <c r="G126" t="s">
        <v>77</v>
      </c>
    </row>
    <row r="127" spans="1:7" x14ac:dyDescent="0.35">
      <c r="A127">
        <v>200420</v>
      </c>
      <c r="B127">
        <v>968</v>
      </c>
      <c r="C127">
        <v>95467</v>
      </c>
      <c r="D127">
        <v>2.1620486587390807E-2</v>
      </c>
      <c r="E127">
        <v>4.7484246243334948E-3</v>
      </c>
      <c r="F127" s="30" t="s">
        <v>76</v>
      </c>
      <c r="G127" t="s">
        <v>77</v>
      </c>
    </row>
    <row r="128" spans="1:7" x14ac:dyDescent="0.35">
      <c r="A128">
        <v>200421</v>
      </c>
      <c r="B128">
        <v>535</v>
      </c>
      <c r="C128">
        <v>95467</v>
      </c>
      <c r="D128">
        <v>0.27955087096874004</v>
      </c>
      <c r="E128">
        <v>6.1830550427491478E-2</v>
      </c>
      <c r="F128" s="30" t="s">
        <v>76</v>
      </c>
      <c r="G128" t="s">
        <v>77</v>
      </c>
    </row>
    <row r="129" spans="1:7" x14ac:dyDescent="0.35">
      <c r="A129">
        <v>200422</v>
      </c>
      <c r="B129">
        <v>401</v>
      </c>
      <c r="C129">
        <v>95467</v>
      </c>
      <c r="D129">
        <v>1.7800530522581244</v>
      </c>
      <c r="E129">
        <v>0.3895728798176587</v>
      </c>
      <c r="F129" s="30" t="s">
        <v>76</v>
      </c>
      <c r="G129" t="s">
        <v>77</v>
      </c>
    </row>
    <row r="130" spans="1:7" x14ac:dyDescent="0.35">
      <c r="A130">
        <v>200423</v>
      </c>
      <c r="B130">
        <v>511</v>
      </c>
      <c r="C130">
        <v>95467</v>
      </c>
      <c r="D130">
        <v>0.39139142541846728</v>
      </c>
      <c r="E130">
        <v>0.14780734522127456</v>
      </c>
      <c r="F130" s="30" t="s">
        <v>76</v>
      </c>
      <c r="G130" t="s">
        <v>77</v>
      </c>
    </row>
    <row r="131" spans="1:7" x14ac:dyDescent="0.35">
      <c r="A131">
        <v>200424</v>
      </c>
      <c r="B131">
        <v>1083</v>
      </c>
      <c r="C131">
        <v>95467</v>
      </c>
      <c r="D131">
        <v>0.54142143748517457</v>
      </c>
      <c r="E131">
        <v>0.24297789833025654</v>
      </c>
      <c r="F131" s="30" t="s">
        <v>76</v>
      </c>
      <c r="G131" t="s">
        <v>77</v>
      </c>
    </row>
    <row r="132" spans="1:7" x14ac:dyDescent="0.35">
      <c r="A132">
        <v>200425</v>
      </c>
      <c r="B132">
        <v>977</v>
      </c>
      <c r="C132">
        <v>95467</v>
      </c>
      <c r="D132">
        <v>0.60294889697919785</v>
      </c>
      <c r="E132">
        <v>0.54748325615453641</v>
      </c>
      <c r="F132" s="30" t="s">
        <v>76</v>
      </c>
      <c r="G132" t="s">
        <v>77</v>
      </c>
    </row>
    <row r="133" spans="1:7" x14ac:dyDescent="0.35">
      <c r="A133">
        <v>200426</v>
      </c>
      <c r="B133">
        <v>2698</v>
      </c>
      <c r="C133">
        <v>95467</v>
      </c>
      <c r="D133">
        <v>1.9154336692072071</v>
      </c>
      <c r="E133">
        <v>0.56940683367539524</v>
      </c>
      <c r="F133" s="30" t="s">
        <v>76</v>
      </c>
      <c r="G133" t="s">
        <v>77</v>
      </c>
    </row>
    <row r="134" spans="1:7" x14ac:dyDescent="0.35">
      <c r="A134">
        <v>200427</v>
      </c>
      <c r="B134">
        <v>1030</v>
      </c>
      <c r="C134">
        <v>95467</v>
      </c>
      <c r="D134">
        <v>0.3572431802477285</v>
      </c>
      <c r="E134">
        <v>8.7997401016903717E-2</v>
      </c>
      <c r="F134" s="30" t="s">
        <v>76</v>
      </c>
      <c r="G134" t="s">
        <v>77</v>
      </c>
    </row>
    <row r="135" spans="1:7" x14ac:dyDescent="0.35">
      <c r="A135">
        <v>200428</v>
      </c>
      <c r="B135">
        <v>3040</v>
      </c>
      <c r="C135">
        <v>95467</v>
      </c>
      <c r="D135">
        <v>0.54414925588638741</v>
      </c>
      <c r="E135">
        <v>0.26126438464949825</v>
      </c>
      <c r="F135" s="30" t="s">
        <v>76</v>
      </c>
      <c r="G135" t="s">
        <v>77</v>
      </c>
    </row>
    <row r="136" spans="1:7" x14ac:dyDescent="0.35">
      <c r="A136">
        <v>200429</v>
      </c>
      <c r="B136">
        <v>302</v>
      </c>
      <c r="C136">
        <v>95467</v>
      </c>
      <c r="D136">
        <v>2.2728789100772477</v>
      </c>
      <c r="E136">
        <v>0.40664700240302804</v>
      </c>
      <c r="F136" s="30" t="s">
        <v>76</v>
      </c>
      <c r="G136" t="s">
        <v>77</v>
      </c>
    </row>
    <row r="137" spans="1:7" x14ac:dyDescent="0.35">
      <c r="A137">
        <v>200430</v>
      </c>
      <c r="B137">
        <v>717</v>
      </c>
      <c r="C137">
        <v>95467</v>
      </c>
      <c r="D137">
        <v>1.3196579243200877</v>
      </c>
      <c r="E137">
        <v>0.21337601716153923</v>
      </c>
      <c r="F137" s="30" t="s">
        <v>76</v>
      </c>
      <c r="G137" t="s">
        <v>77</v>
      </c>
    </row>
    <row r="138" spans="1:7" x14ac:dyDescent="0.35">
      <c r="A138">
        <v>200431</v>
      </c>
      <c r="B138">
        <v>449</v>
      </c>
      <c r="C138">
        <v>95467</v>
      </c>
      <c r="D138">
        <v>0.2084255319148936</v>
      </c>
      <c r="E138">
        <v>5.405121646847702E-2</v>
      </c>
      <c r="F138" s="30" t="s">
        <v>76</v>
      </c>
      <c r="G138" t="s">
        <v>77</v>
      </c>
    </row>
    <row r="139" spans="1:7" x14ac:dyDescent="0.35">
      <c r="A139">
        <v>200432</v>
      </c>
      <c r="B139">
        <v>522</v>
      </c>
      <c r="C139">
        <v>95467</v>
      </c>
      <c r="D139">
        <v>0.50141343426738594</v>
      </c>
      <c r="E139">
        <v>0.17124637740947393</v>
      </c>
      <c r="F139" s="30" t="s">
        <v>76</v>
      </c>
      <c r="G139" t="s">
        <v>77</v>
      </c>
    </row>
    <row r="140" spans="1:7" x14ac:dyDescent="0.35">
      <c r="A140">
        <v>200433</v>
      </c>
      <c r="B140">
        <v>620</v>
      </c>
      <c r="C140">
        <v>95467</v>
      </c>
      <c r="D140">
        <v>0.16286086158352331</v>
      </c>
      <c r="E140">
        <v>4.2331700374377335E-2</v>
      </c>
      <c r="F140" s="30" t="s">
        <v>76</v>
      </c>
      <c r="G140" t="s">
        <v>77</v>
      </c>
    </row>
    <row r="141" spans="1:7" x14ac:dyDescent="0.35">
      <c r="A141">
        <v>200434</v>
      </c>
      <c r="B141">
        <v>698</v>
      </c>
      <c r="C141">
        <v>95467</v>
      </c>
      <c r="D141">
        <v>0.40583875991377982</v>
      </c>
      <c r="E141">
        <v>0.13285485917018183</v>
      </c>
      <c r="F141" s="30" t="s">
        <v>76</v>
      </c>
      <c r="G141" t="s">
        <v>77</v>
      </c>
    </row>
    <row r="142" spans="1:7" x14ac:dyDescent="0.35">
      <c r="A142">
        <v>200435</v>
      </c>
      <c r="B142">
        <v>514</v>
      </c>
      <c r="C142">
        <v>95467</v>
      </c>
      <c r="D142">
        <v>2.3641092810511442E-2</v>
      </c>
      <c r="E142">
        <v>4.4453336908653997E-3</v>
      </c>
      <c r="F142" s="30" t="s">
        <v>76</v>
      </c>
      <c r="G142" t="s">
        <v>77</v>
      </c>
    </row>
    <row r="143" spans="1:7" x14ac:dyDescent="0.35">
      <c r="A143">
        <v>200436</v>
      </c>
      <c r="B143">
        <v>608</v>
      </c>
      <c r="C143">
        <v>95467</v>
      </c>
      <c r="D143">
        <v>1.8993698497333979E-2</v>
      </c>
      <c r="E143">
        <v>5.1525458689576226E-3</v>
      </c>
      <c r="F143" s="30" t="s">
        <v>76</v>
      </c>
      <c r="G143" t="s">
        <v>77</v>
      </c>
    </row>
    <row r="144" spans="1:7" x14ac:dyDescent="0.35">
      <c r="A144">
        <v>200437</v>
      </c>
      <c r="B144">
        <v>89</v>
      </c>
      <c r="C144">
        <v>95467</v>
      </c>
      <c r="D144">
        <v>0.12921776796856468</v>
      </c>
      <c r="E144">
        <v>6.9609884386505907E-2</v>
      </c>
      <c r="F144" s="30" t="s">
        <v>76</v>
      </c>
      <c r="G144" t="s">
        <v>77</v>
      </c>
    </row>
    <row r="145" spans="1:7" x14ac:dyDescent="0.35">
      <c r="A145">
        <v>200438</v>
      </c>
      <c r="B145">
        <v>94</v>
      </c>
      <c r="C145">
        <v>95467</v>
      </c>
      <c r="D145">
        <v>0.13164249543630946</v>
      </c>
      <c r="E145">
        <v>5.7082125803157982E-2</v>
      </c>
      <c r="F145" s="30" t="s">
        <v>76</v>
      </c>
      <c r="G145" t="s">
        <v>77</v>
      </c>
    </row>
    <row r="146" spans="1:7" x14ac:dyDescent="0.35">
      <c r="A146">
        <v>200439</v>
      </c>
      <c r="B146">
        <v>80</v>
      </c>
      <c r="C146">
        <v>95467</v>
      </c>
      <c r="D146">
        <v>5.4758428646569247E-2</v>
      </c>
      <c r="E146">
        <v>1.7579274141149535E-2</v>
      </c>
      <c r="F146" s="30" t="s">
        <v>76</v>
      </c>
      <c r="G146" t="s">
        <v>77</v>
      </c>
    </row>
    <row r="147" spans="1:7" x14ac:dyDescent="0.35">
      <c r="A147">
        <v>200440</v>
      </c>
      <c r="B147">
        <v>44</v>
      </c>
      <c r="C147">
        <v>95467</v>
      </c>
      <c r="D147">
        <v>2.8288487123688907E-2</v>
      </c>
      <c r="E147">
        <v>6.1628489805179406E-3</v>
      </c>
      <c r="F147" s="30" t="s">
        <v>76</v>
      </c>
      <c r="G147" t="s">
        <v>77</v>
      </c>
    </row>
    <row r="148" spans="1:7" x14ac:dyDescent="0.35">
      <c r="A148">
        <v>200441</v>
      </c>
      <c r="B148">
        <v>30</v>
      </c>
      <c r="C148">
        <v>95467</v>
      </c>
      <c r="D148">
        <v>2.828848712368891E-3</v>
      </c>
      <c r="E148">
        <v>1.1113334227163499E-3</v>
      </c>
      <c r="F148" s="30" t="s">
        <v>76</v>
      </c>
      <c r="G148" t="s">
        <v>77</v>
      </c>
    </row>
    <row r="149" spans="1:7" x14ac:dyDescent="0.35">
      <c r="A149">
        <v>200442</v>
      </c>
      <c r="B149">
        <v>25</v>
      </c>
      <c r="C149">
        <v>95467</v>
      </c>
      <c r="D149">
        <v>0.32764129907901118</v>
      </c>
      <c r="E149">
        <v>0.16488146780664392</v>
      </c>
      <c r="F149" s="30" t="s">
        <v>76</v>
      </c>
      <c r="G149" t="s">
        <v>77</v>
      </c>
    </row>
    <row r="150" spans="1:7" x14ac:dyDescent="0.35">
      <c r="A150">
        <v>200443</v>
      </c>
      <c r="B150">
        <v>3</v>
      </c>
      <c r="C150">
        <v>95467</v>
      </c>
      <c r="D150">
        <v>2.2327698765483031E-2</v>
      </c>
      <c r="E150">
        <v>1.6771031651901282E-2</v>
      </c>
      <c r="F150" s="30" t="s">
        <v>76</v>
      </c>
      <c r="G150" t="s">
        <v>77</v>
      </c>
    </row>
    <row r="151" spans="1:7" x14ac:dyDescent="0.35">
      <c r="A151">
        <v>200444</v>
      </c>
      <c r="B151">
        <v>1</v>
      </c>
      <c r="C151">
        <v>95467</v>
      </c>
      <c r="D151">
        <v>5.0515155578015909E-3</v>
      </c>
      <c r="E151">
        <v>1.272981920566001E-2</v>
      </c>
      <c r="F151" s="30" t="s">
        <v>76</v>
      </c>
      <c r="G151" t="s">
        <v>77</v>
      </c>
    </row>
    <row r="152" spans="1:7" x14ac:dyDescent="0.35">
      <c r="A152">
        <v>200445</v>
      </c>
      <c r="B152">
        <v>81</v>
      </c>
      <c r="C152">
        <v>95467</v>
      </c>
      <c r="D152">
        <v>2.2226668454327001E-2</v>
      </c>
      <c r="E152">
        <v>1.3032910139128105E-2</v>
      </c>
      <c r="F152" s="30" t="s">
        <v>76</v>
      </c>
      <c r="G152" t="s">
        <v>77</v>
      </c>
    </row>
    <row r="153" spans="1:7" x14ac:dyDescent="0.35">
      <c r="A153">
        <v>200446</v>
      </c>
      <c r="B153">
        <v>502</v>
      </c>
      <c r="C153">
        <v>95467</v>
      </c>
      <c r="D153">
        <v>1.7781334763461599E-2</v>
      </c>
      <c r="E153">
        <v>1.8084425696929696E-2</v>
      </c>
      <c r="F153" s="30" t="s">
        <v>76</v>
      </c>
      <c r="G153" t="s">
        <v>77</v>
      </c>
    </row>
    <row r="154" spans="1:7" x14ac:dyDescent="0.35">
      <c r="A154">
        <v>200447</v>
      </c>
      <c r="B154">
        <v>84</v>
      </c>
      <c r="C154">
        <v>95467</v>
      </c>
      <c r="D154">
        <v>6.3649096028300049E-3</v>
      </c>
      <c r="E154">
        <v>3.7381215127731768E-3</v>
      </c>
      <c r="F154" s="30" t="s">
        <v>76</v>
      </c>
      <c r="G154" t="s">
        <v>77</v>
      </c>
    </row>
    <row r="155" spans="1:7" x14ac:dyDescent="0.35">
      <c r="A155">
        <v>200448</v>
      </c>
      <c r="B155">
        <v>28</v>
      </c>
      <c r="C155">
        <v>95467</v>
      </c>
      <c r="D155">
        <v>7.2741824032342903E-3</v>
      </c>
      <c r="E155">
        <v>3.5360608904611134E-3</v>
      </c>
      <c r="F155" s="30" t="s">
        <v>76</v>
      </c>
      <c r="G155" t="s">
        <v>77</v>
      </c>
    </row>
    <row r="156" spans="1:7" x14ac:dyDescent="0.35">
      <c r="A156">
        <v>200449</v>
      </c>
      <c r="B156">
        <v>23</v>
      </c>
      <c r="C156">
        <v>95467</v>
      </c>
      <c r="D156">
        <v>2.061018347583049E-2</v>
      </c>
      <c r="E156">
        <v>1.1416425160631594E-2</v>
      </c>
      <c r="F156" s="30" t="s">
        <v>76</v>
      </c>
      <c r="G156" t="s">
        <v>77</v>
      </c>
    </row>
    <row r="157" spans="1:7" x14ac:dyDescent="0.35">
      <c r="A157">
        <v>200450</v>
      </c>
      <c r="B157">
        <v>22</v>
      </c>
      <c r="C157">
        <v>95467</v>
      </c>
      <c r="D157">
        <v>1.4245273873000484E-2</v>
      </c>
      <c r="E157">
        <v>1.7377213518837472E-2</v>
      </c>
      <c r="F157" s="30" t="s">
        <v>76</v>
      </c>
      <c r="G157" t="s">
        <v>77</v>
      </c>
    </row>
    <row r="158" spans="1:7" x14ac:dyDescent="0.35">
      <c r="A158">
        <v>200451</v>
      </c>
      <c r="B158">
        <v>485</v>
      </c>
      <c r="C158">
        <v>95467</v>
      </c>
      <c r="D158">
        <v>1.2123637338723816E-3</v>
      </c>
      <c r="E158">
        <v>1.5154546673404772E-3</v>
      </c>
      <c r="F158" s="30" t="s">
        <v>76</v>
      </c>
      <c r="G158" t="s">
        <v>77</v>
      </c>
    </row>
    <row r="159" spans="1:7" x14ac:dyDescent="0.35">
      <c r="A159">
        <v>200452</v>
      </c>
      <c r="B159">
        <v>104</v>
      </c>
      <c r="C159">
        <v>95467</v>
      </c>
      <c r="D159">
        <v>0.1545763760687287</v>
      </c>
      <c r="E159">
        <v>6.8195460030321467E-2</v>
      </c>
      <c r="F159" s="30" t="s">
        <v>76</v>
      </c>
      <c r="G159" t="s">
        <v>77</v>
      </c>
    </row>
    <row r="160" spans="1:7" x14ac:dyDescent="0.35">
      <c r="A160">
        <v>200453</v>
      </c>
      <c r="B160">
        <v>486</v>
      </c>
      <c r="C160">
        <v>95467</v>
      </c>
      <c r="D160">
        <v>7.8803642701704812E-2</v>
      </c>
      <c r="E160">
        <v>7.8500551768236726E-2</v>
      </c>
      <c r="F160" s="30" t="s">
        <v>76</v>
      </c>
      <c r="G160" t="s">
        <v>77</v>
      </c>
    </row>
    <row r="161" spans="1:7" x14ac:dyDescent="0.35">
      <c r="A161">
        <v>200454</v>
      </c>
      <c r="B161">
        <v>2187</v>
      </c>
      <c r="C161">
        <v>95467</v>
      </c>
      <c r="D161">
        <v>8.2844855147946091E-3</v>
      </c>
      <c r="E161">
        <v>1.9195759119646045E-3</v>
      </c>
      <c r="F161" s="30" t="s">
        <v>76</v>
      </c>
      <c r="G161" t="s">
        <v>77</v>
      </c>
    </row>
    <row r="162" spans="1:7" x14ac:dyDescent="0.35">
      <c r="A162">
        <v>200455</v>
      </c>
      <c r="B162">
        <v>410</v>
      </c>
      <c r="C162">
        <v>95467</v>
      </c>
      <c r="D162">
        <v>3.5764730149235265E-2</v>
      </c>
      <c r="E162">
        <v>1.3942182939532389E-2</v>
      </c>
      <c r="F162" s="30" t="s">
        <v>76</v>
      </c>
      <c r="G162" t="s">
        <v>77</v>
      </c>
    </row>
    <row r="163" spans="1:7" x14ac:dyDescent="0.35">
      <c r="A163">
        <v>200456</v>
      </c>
      <c r="B163">
        <v>611</v>
      </c>
      <c r="C163">
        <v>95467</v>
      </c>
      <c r="D163">
        <v>0.21640692649622018</v>
      </c>
      <c r="E163">
        <v>5.1828549623044319E-2</v>
      </c>
      <c r="F163" s="30" t="s">
        <v>76</v>
      </c>
      <c r="G163" t="s">
        <v>61</v>
      </c>
    </row>
    <row r="164" spans="1:7" x14ac:dyDescent="0.35">
      <c r="A164">
        <v>200457</v>
      </c>
      <c r="B164">
        <v>196</v>
      </c>
      <c r="C164">
        <v>95467</v>
      </c>
      <c r="D164">
        <v>4.6979094687554797E-2</v>
      </c>
      <c r="E164">
        <v>8.4865461371066726E-3</v>
      </c>
      <c r="F164" s="30" t="s">
        <v>76</v>
      </c>
      <c r="G164" t="s">
        <v>61</v>
      </c>
    </row>
    <row r="165" spans="1:7" x14ac:dyDescent="0.35">
      <c r="A165">
        <v>200458</v>
      </c>
      <c r="B165">
        <v>105</v>
      </c>
      <c r="C165">
        <v>95467</v>
      </c>
      <c r="D165">
        <v>4.0614185084724787E-2</v>
      </c>
      <c r="E165">
        <v>7.1731520920782594E-3</v>
      </c>
      <c r="F165" s="30" t="s">
        <v>76</v>
      </c>
      <c r="G165" t="s">
        <v>61</v>
      </c>
    </row>
    <row r="166" spans="1:7" x14ac:dyDescent="0.35">
      <c r="A166">
        <v>200459</v>
      </c>
      <c r="B166">
        <v>879</v>
      </c>
      <c r="C166">
        <v>95467</v>
      </c>
      <c r="D166">
        <v>7.3752127143903229E-3</v>
      </c>
      <c r="E166">
        <v>1.2123637338723816E-3</v>
      </c>
      <c r="F166" s="30" t="s">
        <v>76</v>
      </c>
      <c r="G166" t="s">
        <v>61</v>
      </c>
    </row>
    <row r="167" spans="1:7" x14ac:dyDescent="0.35">
      <c r="A167">
        <v>200460</v>
      </c>
      <c r="B167">
        <v>1106</v>
      </c>
      <c r="C167">
        <v>95467</v>
      </c>
      <c r="D167">
        <v>1.6164849784965091E-2</v>
      </c>
      <c r="E167">
        <v>3.9401821350852411E-3</v>
      </c>
      <c r="F167" s="30" t="s">
        <v>76</v>
      </c>
      <c r="G167" t="s">
        <v>61</v>
      </c>
    </row>
    <row r="168" spans="1:7" x14ac:dyDescent="0.35">
      <c r="A168">
        <v>200461</v>
      </c>
      <c r="B168">
        <v>871</v>
      </c>
      <c r="C168">
        <v>95467</v>
      </c>
      <c r="D168">
        <v>5.4556368024257186E-3</v>
      </c>
      <c r="E168">
        <v>6.0618186693619082E-4</v>
      </c>
      <c r="F168" s="30" t="s">
        <v>76</v>
      </c>
      <c r="G168" t="s">
        <v>61</v>
      </c>
    </row>
    <row r="169" spans="1:7" x14ac:dyDescent="0.35">
      <c r="A169">
        <v>200462</v>
      </c>
      <c r="B169">
        <v>877</v>
      </c>
      <c r="C169">
        <v>95467</v>
      </c>
      <c r="D169">
        <v>2.6267880900568276E-3</v>
      </c>
      <c r="E169">
        <v>9.0927280040428628E-4</v>
      </c>
      <c r="F169" s="30" t="s">
        <v>76</v>
      </c>
      <c r="G169" t="s">
        <v>61</v>
      </c>
    </row>
    <row r="170" spans="1:7" x14ac:dyDescent="0.35">
      <c r="A170">
        <v>200463</v>
      </c>
      <c r="B170">
        <v>878</v>
      </c>
      <c r="C170">
        <v>95467</v>
      </c>
      <c r="D170">
        <v>2.0206062231206364E-4</v>
      </c>
      <c r="E170">
        <v>3.0309093346809541E-4</v>
      </c>
      <c r="F170" s="30" t="s">
        <v>76</v>
      </c>
      <c r="G170" t="s">
        <v>61</v>
      </c>
    </row>
    <row r="171" spans="1:7" x14ac:dyDescent="0.35">
      <c r="A171">
        <v>200464</v>
      </c>
      <c r="B171">
        <v>1316</v>
      </c>
      <c r="C171">
        <v>95467</v>
      </c>
      <c r="D171">
        <v>6.1628489805179406E-3</v>
      </c>
      <c r="E171">
        <v>1.6164849784965091E-3</v>
      </c>
      <c r="F171" s="30" t="s">
        <v>76</v>
      </c>
      <c r="G171" t="s">
        <v>61</v>
      </c>
    </row>
    <row r="172" spans="1:7" x14ac:dyDescent="0.35">
      <c r="A172">
        <v>200465</v>
      </c>
      <c r="B172">
        <v>1317</v>
      </c>
      <c r="C172">
        <v>95467</v>
      </c>
      <c r="D172">
        <v>8.0824248924825457E-4</v>
      </c>
      <c r="E172">
        <v>5.0515155578015911E-4</v>
      </c>
      <c r="F172" s="30" t="s">
        <v>76</v>
      </c>
      <c r="G172" t="s">
        <v>61</v>
      </c>
    </row>
    <row r="173" spans="1:7" x14ac:dyDescent="0.35">
      <c r="A173">
        <v>200466</v>
      </c>
      <c r="B173">
        <v>1352</v>
      </c>
      <c r="C173">
        <v>95467</v>
      </c>
      <c r="D173">
        <v>1.5154546673404772E-3</v>
      </c>
      <c r="E173">
        <v>5.0515155578015911E-4</v>
      </c>
      <c r="F173" s="30" t="s">
        <v>76</v>
      </c>
      <c r="G173" t="s">
        <v>61</v>
      </c>
    </row>
    <row r="174" spans="1:7" x14ac:dyDescent="0.35">
      <c r="A174">
        <v>200467</v>
      </c>
      <c r="B174">
        <v>860</v>
      </c>
      <c r="C174">
        <v>95467</v>
      </c>
      <c r="D174">
        <v>1.1921576716411754E-2</v>
      </c>
      <c r="E174">
        <v>2.828848712368891E-3</v>
      </c>
      <c r="F174" s="30" t="s">
        <v>76</v>
      </c>
      <c r="G174" t="s">
        <v>61</v>
      </c>
    </row>
    <row r="175" spans="1:7" x14ac:dyDescent="0.35">
      <c r="A175">
        <v>200468</v>
      </c>
      <c r="B175">
        <v>890</v>
      </c>
      <c r="C175">
        <v>95467</v>
      </c>
      <c r="D175">
        <v>3.4350305793050821E-3</v>
      </c>
      <c r="E175">
        <v>3.5360608904611134E-3</v>
      </c>
      <c r="F175" s="30" t="s">
        <v>76</v>
      </c>
      <c r="G175" t="s">
        <v>61</v>
      </c>
    </row>
    <row r="176" spans="1:7" x14ac:dyDescent="0.35">
      <c r="A176">
        <v>200469</v>
      </c>
      <c r="B176">
        <v>891</v>
      </c>
      <c r="C176">
        <v>95467</v>
      </c>
      <c r="D176">
        <v>1.9195759119646045E-3</v>
      </c>
      <c r="E176">
        <v>2.0206062231206364E-3</v>
      </c>
      <c r="F176" s="30" t="s">
        <v>76</v>
      </c>
      <c r="G176" t="s">
        <v>61</v>
      </c>
    </row>
    <row r="177" spans="1:7" x14ac:dyDescent="0.35">
      <c r="A177">
        <v>200470</v>
      </c>
      <c r="B177">
        <v>847</v>
      </c>
      <c r="C177">
        <v>95467</v>
      </c>
      <c r="D177">
        <v>5.0212064644547812E-2</v>
      </c>
      <c r="E177">
        <v>1.0406122049071277E-2</v>
      </c>
      <c r="F177" s="30" t="s">
        <v>76</v>
      </c>
      <c r="G177" t="s">
        <v>61</v>
      </c>
    </row>
    <row r="178" spans="1:7" x14ac:dyDescent="0.35">
      <c r="A178">
        <v>200471</v>
      </c>
      <c r="B178">
        <v>846</v>
      </c>
      <c r="C178">
        <v>95467</v>
      </c>
      <c r="D178">
        <v>4.1422427573973046E-3</v>
      </c>
      <c r="E178">
        <v>6.0618186693619082E-4</v>
      </c>
      <c r="F178" s="30" t="s">
        <v>76</v>
      </c>
      <c r="G178" t="s">
        <v>61</v>
      </c>
    </row>
    <row r="179" spans="1:7" x14ac:dyDescent="0.35">
      <c r="A179">
        <v>200472</v>
      </c>
      <c r="B179">
        <v>883</v>
      </c>
      <c r="C179">
        <v>95467</v>
      </c>
      <c r="D179">
        <v>2.1721516898546841E-2</v>
      </c>
      <c r="E179">
        <v>5.3546064912696869E-3</v>
      </c>
      <c r="F179" s="30" t="s">
        <v>76</v>
      </c>
      <c r="G179" t="s">
        <v>61</v>
      </c>
    </row>
    <row r="180" spans="1:7" x14ac:dyDescent="0.35">
      <c r="A180">
        <v>200473</v>
      </c>
      <c r="B180">
        <v>885</v>
      </c>
      <c r="C180">
        <v>95467</v>
      </c>
      <c r="D180">
        <v>7.1731520920782594E-3</v>
      </c>
      <c r="E180">
        <v>6.3649096028300049E-3</v>
      </c>
      <c r="F180" s="30" t="s">
        <v>76</v>
      </c>
      <c r="G180" t="s">
        <v>61</v>
      </c>
    </row>
    <row r="181" spans="1:7" x14ac:dyDescent="0.35">
      <c r="A181">
        <v>200474</v>
      </c>
      <c r="B181">
        <v>529</v>
      </c>
      <c r="C181">
        <v>95468</v>
      </c>
      <c r="D181">
        <v>21.632000000000001</v>
      </c>
      <c r="F181" s="30" t="s">
        <v>76</v>
      </c>
      <c r="G181" t="s">
        <v>62</v>
      </c>
    </row>
    <row r="182" spans="1:7" x14ac:dyDescent="0.35">
      <c r="A182">
        <v>200475</v>
      </c>
      <c r="B182">
        <v>282</v>
      </c>
      <c r="C182">
        <v>95468</v>
      </c>
      <c r="D182">
        <v>3.3436945615027893</v>
      </c>
      <c r="E182">
        <v>0.25450108276771255</v>
      </c>
      <c r="F182" s="30" t="s">
        <v>76</v>
      </c>
      <c r="G182" t="s">
        <v>77</v>
      </c>
    </row>
    <row r="183" spans="1:7" x14ac:dyDescent="0.35">
      <c r="A183">
        <v>200476</v>
      </c>
      <c r="B183">
        <v>438</v>
      </c>
      <c r="C183">
        <v>95468</v>
      </c>
      <c r="D183">
        <v>4.105711310417651</v>
      </c>
      <c r="E183">
        <v>1.1259613491443772</v>
      </c>
      <c r="F183" s="30" t="s">
        <v>76</v>
      </c>
      <c r="G183" t="s">
        <v>77</v>
      </c>
    </row>
    <row r="184" spans="1:7" x14ac:dyDescent="0.35">
      <c r="A184">
        <v>200477</v>
      </c>
      <c r="B184">
        <v>671</v>
      </c>
      <c r="C184">
        <v>95468</v>
      </c>
      <c r="D184">
        <v>1.0395585722008487</v>
      </c>
      <c r="E184">
        <v>0.35737922793129751</v>
      </c>
      <c r="F184" s="30" t="s">
        <v>76</v>
      </c>
      <c r="G184" t="s">
        <v>77</v>
      </c>
    </row>
    <row r="185" spans="1:7" x14ac:dyDescent="0.35">
      <c r="A185">
        <v>200478</v>
      </c>
      <c r="B185">
        <v>592</v>
      </c>
      <c r="C185">
        <v>95468</v>
      </c>
      <c r="D185">
        <v>0.12536144841125582</v>
      </c>
      <c r="E185">
        <v>0.12139745004252046</v>
      </c>
      <c r="F185" s="30" t="s">
        <v>76</v>
      </c>
      <c r="G185" t="s">
        <v>77</v>
      </c>
    </row>
    <row r="186" spans="1:7" x14ac:dyDescent="0.35">
      <c r="A186">
        <v>200479</v>
      </c>
      <c r="B186">
        <v>605</v>
      </c>
      <c r="C186">
        <v>95468</v>
      </c>
      <c r="D186">
        <v>7.3395907296115684E-2</v>
      </c>
      <c r="E186">
        <v>3.2764924016578226E-2</v>
      </c>
      <c r="F186" s="30" t="s">
        <v>76</v>
      </c>
      <c r="G186" t="s">
        <v>77</v>
      </c>
    </row>
    <row r="187" spans="1:7" x14ac:dyDescent="0.35">
      <c r="A187">
        <v>200480</v>
      </c>
      <c r="B187">
        <v>601</v>
      </c>
      <c r="C187">
        <v>95468</v>
      </c>
      <c r="D187">
        <v>4.3480107107065999E-2</v>
      </c>
      <c r="E187">
        <v>2.3350427890831742E-2</v>
      </c>
      <c r="F187" s="30" t="s">
        <v>76</v>
      </c>
      <c r="G187" t="s">
        <v>77</v>
      </c>
    </row>
    <row r="188" spans="1:7" x14ac:dyDescent="0.35">
      <c r="A188">
        <v>200481</v>
      </c>
      <c r="B188">
        <v>491</v>
      </c>
      <c r="C188">
        <v>95468</v>
      </c>
      <c r="D188">
        <v>6.1937474511490037E-2</v>
      </c>
      <c r="E188">
        <v>2.2792990620228333E-2</v>
      </c>
      <c r="F188" s="30" t="s">
        <v>76</v>
      </c>
      <c r="G188" t="s">
        <v>77</v>
      </c>
    </row>
    <row r="189" spans="1:7" x14ac:dyDescent="0.35">
      <c r="A189">
        <v>200482</v>
      </c>
      <c r="B189">
        <v>508</v>
      </c>
      <c r="C189">
        <v>95468</v>
      </c>
      <c r="D189">
        <v>6.6520847625340301E-2</v>
      </c>
      <c r="E189">
        <v>4.2612982463905144E-2</v>
      </c>
      <c r="F189" s="30" t="s">
        <v>76</v>
      </c>
      <c r="G189" t="s">
        <v>77</v>
      </c>
    </row>
    <row r="190" spans="1:7" x14ac:dyDescent="0.35">
      <c r="A190">
        <v>200483</v>
      </c>
      <c r="B190">
        <v>248</v>
      </c>
      <c r="C190">
        <v>95468</v>
      </c>
      <c r="D190">
        <v>4.4594981648272821E-3</v>
      </c>
      <c r="E190">
        <v>4.273685741292812E-3</v>
      </c>
      <c r="F190" s="30" t="s">
        <v>76</v>
      </c>
      <c r="G190" t="s">
        <v>77</v>
      </c>
    </row>
    <row r="191" spans="1:7" x14ac:dyDescent="0.35">
      <c r="A191">
        <v>200484</v>
      </c>
      <c r="B191">
        <v>452</v>
      </c>
      <c r="C191">
        <v>95468</v>
      </c>
      <c r="D191">
        <v>6.6259471482901802</v>
      </c>
      <c r="E191">
        <v>1.9813798096225659</v>
      </c>
      <c r="F191" s="30" t="s">
        <v>76</v>
      </c>
      <c r="G191" t="s">
        <v>77</v>
      </c>
    </row>
    <row r="192" spans="1:7" x14ac:dyDescent="0.35">
      <c r="A192">
        <v>200485</v>
      </c>
      <c r="B192">
        <v>678</v>
      </c>
      <c r="C192">
        <v>95468</v>
      </c>
      <c r="D192">
        <v>2.144275367587785</v>
      </c>
      <c r="E192">
        <v>0.8469330264701147</v>
      </c>
      <c r="F192" s="30" t="s">
        <v>76</v>
      </c>
      <c r="G192" t="s">
        <v>77</v>
      </c>
    </row>
    <row r="193" spans="1:7" x14ac:dyDescent="0.35">
      <c r="A193">
        <v>200486</v>
      </c>
      <c r="B193">
        <v>737</v>
      </c>
      <c r="C193">
        <v>95468</v>
      </c>
      <c r="D193">
        <v>0.17404430337728699</v>
      </c>
      <c r="E193">
        <v>6.3795598746834742E-2</v>
      </c>
      <c r="F193" s="30" t="s">
        <v>76</v>
      </c>
      <c r="G193" t="s">
        <v>77</v>
      </c>
    </row>
    <row r="194" spans="1:7" x14ac:dyDescent="0.35">
      <c r="A194">
        <v>200487</v>
      </c>
      <c r="B194">
        <v>367</v>
      </c>
      <c r="C194">
        <v>95468</v>
      </c>
      <c r="D194">
        <v>0.14747312681185773</v>
      </c>
      <c r="E194">
        <v>5.2770728283789502E-2</v>
      </c>
      <c r="F194" s="30" t="s">
        <v>76</v>
      </c>
      <c r="G194" t="s">
        <v>77</v>
      </c>
    </row>
    <row r="195" spans="1:7" x14ac:dyDescent="0.35">
      <c r="A195">
        <v>200488</v>
      </c>
      <c r="B195">
        <v>1093</v>
      </c>
      <c r="C195">
        <v>95468</v>
      </c>
      <c r="D195">
        <v>0.74746144240466172</v>
      </c>
      <c r="E195">
        <v>0.31389912082423149</v>
      </c>
      <c r="F195" s="30" t="s">
        <v>76</v>
      </c>
      <c r="G195" t="s">
        <v>77</v>
      </c>
    </row>
    <row r="196" spans="1:7" x14ac:dyDescent="0.35">
      <c r="A196">
        <v>200489</v>
      </c>
      <c r="B196">
        <v>46</v>
      </c>
      <c r="C196">
        <v>95468</v>
      </c>
      <c r="D196">
        <v>0.58636207120027617</v>
      </c>
      <c r="E196">
        <v>0.25270489600687934</v>
      </c>
      <c r="F196" s="30" t="s">
        <v>76</v>
      </c>
      <c r="G196" t="s">
        <v>77</v>
      </c>
    </row>
    <row r="197" spans="1:7" x14ac:dyDescent="0.35">
      <c r="A197">
        <v>200490</v>
      </c>
      <c r="B197">
        <v>108</v>
      </c>
      <c r="C197">
        <v>95468</v>
      </c>
      <c r="D197">
        <v>9.4083023782953357E-2</v>
      </c>
      <c r="E197">
        <v>5.0231291828818407E-2</v>
      </c>
      <c r="F197" s="30" t="s">
        <v>76</v>
      </c>
      <c r="G197" t="s">
        <v>77</v>
      </c>
    </row>
    <row r="198" spans="1:7" x14ac:dyDescent="0.35">
      <c r="A198">
        <v>200491</v>
      </c>
      <c r="B198">
        <v>742</v>
      </c>
      <c r="C198">
        <v>95468</v>
      </c>
      <c r="D198">
        <v>9.2286837022120149E-2</v>
      </c>
      <c r="E198">
        <v>4.0630983279537458E-2</v>
      </c>
      <c r="F198" s="30" t="s">
        <v>76</v>
      </c>
      <c r="G198" t="s">
        <v>77</v>
      </c>
    </row>
    <row r="199" spans="1:7" x14ac:dyDescent="0.35">
      <c r="A199">
        <v>200492</v>
      </c>
      <c r="B199">
        <v>371</v>
      </c>
      <c r="C199">
        <v>95468</v>
      </c>
      <c r="D199">
        <v>5.3637852926950363E-2</v>
      </c>
      <c r="E199">
        <v>2.4217552533992603E-2</v>
      </c>
      <c r="F199" s="30" t="s">
        <v>76</v>
      </c>
      <c r="G199" t="s">
        <v>77</v>
      </c>
    </row>
    <row r="200" spans="1:7" x14ac:dyDescent="0.35">
      <c r="A200">
        <v>200493</v>
      </c>
      <c r="B200">
        <v>728</v>
      </c>
      <c r="C200">
        <v>95468</v>
      </c>
      <c r="D200">
        <v>7.6430843547178703E-2</v>
      </c>
      <c r="E200">
        <v>4.5585981240456666E-2</v>
      </c>
      <c r="F200" s="30" t="s">
        <v>76</v>
      </c>
      <c r="G200" t="s">
        <v>77</v>
      </c>
    </row>
    <row r="201" spans="1:7" x14ac:dyDescent="0.35">
      <c r="A201">
        <v>200494</v>
      </c>
      <c r="B201">
        <v>78</v>
      </c>
      <c r="C201">
        <v>95468</v>
      </c>
      <c r="D201">
        <v>0.11489401521881401</v>
      </c>
      <c r="E201">
        <v>7.9651592221776174E-2</v>
      </c>
      <c r="F201" s="30" t="s">
        <v>76</v>
      </c>
      <c r="G201" t="s">
        <v>77</v>
      </c>
    </row>
    <row r="202" spans="1:7" x14ac:dyDescent="0.35">
      <c r="A202">
        <v>200495</v>
      </c>
      <c r="B202">
        <v>740</v>
      </c>
      <c r="C202">
        <v>95468</v>
      </c>
      <c r="D202">
        <v>3.4437235828388459E-2</v>
      </c>
      <c r="E202">
        <v>1.9200617098561912E-2</v>
      </c>
      <c r="F202" s="30" t="s">
        <v>76</v>
      </c>
      <c r="G202" t="s">
        <v>77</v>
      </c>
    </row>
    <row r="203" spans="1:7" x14ac:dyDescent="0.35">
      <c r="A203">
        <v>200496</v>
      </c>
      <c r="B203">
        <v>369</v>
      </c>
      <c r="C203">
        <v>95468</v>
      </c>
      <c r="D203">
        <v>5.5124352315226131E-3</v>
      </c>
      <c r="E203">
        <v>3.0349362510630113E-3</v>
      </c>
      <c r="F203" s="30" t="s">
        <v>76</v>
      </c>
      <c r="G203" t="s">
        <v>77</v>
      </c>
    </row>
    <row r="204" spans="1:7" x14ac:dyDescent="0.35">
      <c r="A204">
        <v>200497</v>
      </c>
      <c r="B204">
        <v>230</v>
      </c>
      <c r="C204">
        <v>95468</v>
      </c>
      <c r="D204">
        <v>4.6143418511060075E-2</v>
      </c>
      <c r="E204">
        <v>2.3474302839854723E-2</v>
      </c>
      <c r="F204" s="30" t="s">
        <v>76</v>
      </c>
      <c r="G204" t="s">
        <v>77</v>
      </c>
    </row>
    <row r="205" spans="1:7" x14ac:dyDescent="0.35">
      <c r="A205">
        <v>200498</v>
      </c>
      <c r="B205">
        <v>2636</v>
      </c>
      <c r="C205">
        <v>95468</v>
      </c>
      <c r="D205">
        <v>9.2286837022120139E-3</v>
      </c>
      <c r="E205">
        <v>4.707248062873242E-3</v>
      </c>
      <c r="F205" s="30" t="s">
        <v>76</v>
      </c>
      <c r="G205" t="s">
        <v>77</v>
      </c>
    </row>
    <row r="206" spans="1:7" x14ac:dyDescent="0.35">
      <c r="A206">
        <v>200499</v>
      </c>
      <c r="B206">
        <v>239</v>
      </c>
      <c r="C206">
        <v>95468</v>
      </c>
      <c r="D206">
        <v>1.4121744188619724E-2</v>
      </c>
      <c r="E206">
        <v>9.2286837022120139E-3</v>
      </c>
      <c r="F206" s="30" t="s">
        <v>76</v>
      </c>
      <c r="G206" t="s">
        <v>77</v>
      </c>
    </row>
    <row r="207" spans="1:7" x14ac:dyDescent="0.35">
      <c r="A207">
        <v>200500</v>
      </c>
      <c r="B207">
        <v>48</v>
      </c>
      <c r="C207">
        <v>95468</v>
      </c>
      <c r="D207">
        <v>0.1709474296517125</v>
      </c>
      <c r="E207">
        <v>0.13570500665467464</v>
      </c>
      <c r="F207" s="30" t="s">
        <v>76</v>
      </c>
      <c r="G207" t="s">
        <v>77</v>
      </c>
    </row>
    <row r="208" spans="1:7" x14ac:dyDescent="0.35">
      <c r="A208">
        <v>200501</v>
      </c>
      <c r="B208">
        <v>391</v>
      </c>
      <c r="C208">
        <v>95468</v>
      </c>
      <c r="D208">
        <v>4.8806729915054144E-2</v>
      </c>
      <c r="E208">
        <v>2.0625179012326182E-2</v>
      </c>
      <c r="F208" s="30" t="s">
        <v>76</v>
      </c>
      <c r="G208" t="s">
        <v>77</v>
      </c>
    </row>
    <row r="209" spans="1:7" x14ac:dyDescent="0.35">
      <c r="A209">
        <v>200502</v>
      </c>
      <c r="B209">
        <v>390</v>
      </c>
      <c r="C209">
        <v>95468</v>
      </c>
      <c r="D209">
        <v>6.6892472472409245E-3</v>
      </c>
      <c r="E209">
        <v>2.1678116079021509E-3</v>
      </c>
      <c r="F209" s="30" t="s">
        <v>76</v>
      </c>
      <c r="G209" t="s">
        <v>77</v>
      </c>
    </row>
    <row r="210" spans="1:7" x14ac:dyDescent="0.35">
      <c r="A210">
        <v>200503</v>
      </c>
      <c r="B210">
        <v>551</v>
      </c>
      <c r="C210">
        <v>95468</v>
      </c>
      <c r="D210">
        <v>5.016935435430693E-2</v>
      </c>
      <c r="E210">
        <v>4.28607323619511E-2</v>
      </c>
      <c r="F210" s="30" t="s">
        <v>76</v>
      </c>
      <c r="G210" t="s">
        <v>77</v>
      </c>
    </row>
    <row r="211" spans="1:7" x14ac:dyDescent="0.35">
      <c r="A211">
        <v>200504</v>
      </c>
      <c r="B211">
        <v>103</v>
      </c>
      <c r="C211">
        <v>95468</v>
      </c>
      <c r="D211">
        <v>1.920061709856191E-3</v>
      </c>
      <c r="E211">
        <v>3.0968737255745011E-3</v>
      </c>
      <c r="F211" s="30" t="s">
        <v>76</v>
      </c>
      <c r="G211" t="s">
        <v>77</v>
      </c>
    </row>
    <row r="212" spans="1:7" x14ac:dyDescent="0.35">
      <c r="A212">
        <v>200505</v>
      </c>
      <c r="B212">
        <v>385</v>
      </c>
      <c r="C212">
        <v>95468</v>
      </c>
      <c r="D212">
        <v>2.0439366588791709E-3</v>
      </c>
      <c r="E212">
        <v>1.5484368627872505E-3</v>
      </c>
      <c r="F212" s="30" t="s">
        <v>76</v>
      </c>
      <c r="G212" t="s">
        <v>77</v>
      </c>
    </row>
    <row r="213" spans="1:7" x14ac:dyDescent="0.35">
      <c r="A213">
        <v>200506</v>
      </c>
      <c r="B213">
        <v>388</v>
      </c>
      <c r="C213">
        <v>95468</v>
      </c>
      <c r="D213">
        <v>4.3356232158043018E-3</v>
      </c>
      <c r="E213">
        <v>1.1768120157183105E-3</v>
      </c>
      <c r="F213" s="30" t="s">
        <v>76</v>
      </c>
      <c r="G213" t="s">
        <v>77</v>
      </c>
    </row>
    <row r="214" spans="1:7" x14ac:dyDescent="0.35">
      <c r="A214">
        <v>200507</v>
      </c>
      <c r="B214">
        <v>600</v>
      </c>
      <c r="C214">
        <v>95468</v>
      </c>
      <c r="D214">
        <v>3.3198486338158653E-2</v>
      </c>
      <c r="E214">
        <v>2.0005804267211279E-2</v>
      </c>
      <c r="F214" s="30" t="s">
        <v>76</v>
      </c>
      <c r="G214" t="s">
        <v>77</v>
      </c>
    </row>
    <row r="215" spans="1:7" x14ac:dyDescent="0.35">
      <c r="A215">
        <v>200508</v>
      </c>
      <c r="B215">
        <v>604</v>
      </c>
      <c r="C215">
        <v>95468</v>
      </c>
      <c r="D215">
        <v>2.4155615059481113E-2</v>
      </c>
      <c r="E215">
        <v>1.8581242353447009E-2</v>
      </c>
      <c r="F215" s="30" t="s">
        <v>76</v>
      </c>
      <c r="G215" t="s">
        <v>77</v>
      </c>
    </row>
    <row r="216" spans="1:7" x14ac:dyDescent="0.35">
      <c r="A216">
        <v>200509</v>
      </c>
      <c r="B216">
        <v>603</v>
      </c>
      <c r="C216">
        <v>95468</v>
      </c>
      <c r="D216">
        <v>1.4307556612154198E-2</v>
      </c>
      <c r="E216">
        <v>1.1768120157183105E-2</v>
      </c>
      <c r="F216" s="30" t="s">
        <v>76</v>
      </c>
      <c r="G216" t="s">
        <v>77</v>
      </c>
    </row>
    <row r="217" spans="1:7" x14ac:dyDescent="0.35">
      <c r="A217">
        <v>200510</v>
      </c>
      <c r="B217">
        <v>598</v>
      </c>
      <c r="C217">
        <v>95468</v>
      </c>
      <c r="D217">
        <v>1.3006869647412907E-2</v>
      </c>
      <c r="E217">
        <v>1.2015870055229066E-2</v>
      </c>
      <c r="F217" s="30" t="s">
        <v>76</v>
      </c>
      <c r="G217" t="s">
        <v>77</v>
      </c>
    </row>
    <row r="218" spans="1:7" x14ac:dyDescent="0.35">
      <c r="A218">
        <v>200511</v>
      </c>
      <c r="B218">
        <v>610</v>
      </c>
      <c r="C218">
        <v>95468</v>
      </c>
      <c r="D218">
        <v>1.8085742557355088E-2</v>
      </c>
      <c r="E218">
        <v>1.5917930949452937E-2</v>
      </c>
      <c r="F218" s="30" t="s">
        <v>76</v>
      </c>
      <c r="G218" t="s">
        <v>77</v>
      </c>
    </row>
    <row r="219" spans="1:7" x14ac:dyDescent="0.35">
      <c r="A219">
        <v>200512</v>
      </c>
      <c r="B219">
        <v>599</v>
      </c>
      <c r="C219">
        <v>95468</v>
      </c>
      <c r="D219">
        <v>1.5732118525918468E-2</v>
      </c>
      <c r="E219">
        <v>1.5298556204338037E-2</v>
      </c>
      <c r="F219" s="30" t="s">
        <v>76</v>
      </c>
      <c r="G219" t="s">
        <v>77</v>
      </c>
    </row>
    <row r="220" spans="1:7" x14ac:dyDescent="0.35">
      <c r="A220">
        <v>200513</v>
      </c>
      <c r="B220">
        <v>609</v>
      </c>
      <c r="C220">
        <v>95468</v>
      </c>
      <c r="D220">
        <v>8.9809338041660532E-3</v>
      </c>
      <c r="E220">
        <v>1.80238050828436E-2</v>
      </c>
      <c r="F220" s="30" t="s">
        <v>76</v>
      </c>
      <c r="G220" t="s">
        <v>77</v>
      </c>
    </row>
    <row r="221" spans="1:7" x14ac:dyDescent="0.35">
      <c r="A221">
        <v>200514</v>
      </c>
      <c r="B221">
        <v>1051</v>
      </c>
      <c r="C221">
        <v>95468</v>
      </c>
      <c r="D221">
        <v>0</v>
      </c>
      <c r="E221">
        <v>4.954997960919203E-4</v>
      </c>
      <c r="F221" s="30" t="s">
        <v>76</v>
      </c>
      <c r="G221" t="s">
        <v>77</v>
      </c>
    </row>
    <row r="222" spans="1:7" x14ac:dyDescent="0.35">
      <c r="A222">
        <v>200515</v>
      </c>
      <c r="B222">
        <v>1049</v>
      </c>
      <c r="C222">
        <v>95468</v>
      </c>
      <c r="D222">
        <v>8.925190077105713E-2</v>
      </c>
      <c r="E222">
        <v>7.7359905664851042E-2</v>
      </c>
      <c r="F222" s="30" t="s">
        <v>76</v>
      </c>
      <c r="G222" t="s">
        <v>77</v>
      </c>
    </row>
    <row r="223" spans="1:7" x14ac:dyDescent="0.35">
      <c r="A223">
        <v>200516</v>
      </c>
      <c r="B223">
        <v>1045</v>
      </c>
      <c r="C223">
        <v>95468</v>
      </c>
      <c r="D223">
        <v>1.1830057631694596E-2</v>
      </c>
      <c r="E223">
        <v>1.2511369851320986E-2</v>
      </c>
      <c r="F223" s="30" t="s">
        <v>76</v>
      </c>
      <c r="G223" t="s">
        <v>77</v>
      </c>
    </row>
    <row r="224" spans="1:7" x14ac:dyDescent="0.35">
      <c r="A224">
        <v>200517</v>
      </c>
      <c r="B224">
        <v>1043</v>
      </c>
      <c r="C224">
        <v>95468</v>
      </c>
      <c r="D224">
        <v>5.326622807988143E-3</v>
      </c>
      <c r="E224">
        <v>4.6453105883617523E-3</v>
      </c>
      <c r="F224" s="30" t="s">
        <v>76</v>
      </c>
      <c r="G224" t="s">
        <v>77</v>
      </c>
    </row>
    <row r="225" spans="1:7" x14ac:dyDescent="0.35">
      <c r="A225">
        <v>200518</v>
      </c>
      <c r="B225">
        <v>1048</v>
      </c>
      <c r="C225">
        <v>95468</v>
      </c>
      <c r="D225">
        <v>8.2376841100281744E-3</v>
      </c>
      <c r="E225">
        <v>7.3086219923558229E-3</v>
      </c>
      <c r="F225" s="30" t="s">
        <v>76</v>
      </c>
      <c r="G225" t="s">
        <v>77</v>
      </c>
    </row>
    <row r="226" spans="1:7" x14ac:dyDescent="0.35">
      <c r="A226">
        <v>200519</v>
      </c>
      <c r="B226">
        <v>1047</v>
      </c>
      <c r="C226">
        <v>95468</v>
      </c>
      <c r="D226">
        <v>1.1706182682671616E-2</v>
      </c>
      <c r="E226">
        <v>6.6892472472409245E-3</v>
      </c>
      <c r="F226" s="30" t="s">
        <v>76</v>
      </c>
      <c r="G226" t="s">
        <v>77</v>
      </c>
    </row>
    <row r="227" spans="1:7" x14ac:dyDescent="0.35">
      <c r="A227">
        <v>200520</v>
      </c>
      <c r="B227">
        <v>1042</v>
      </c>
      <c r="C227">
        <v>95468</v>
      </c>
      <c r="D227">
        <v>3.7162484706894016E-3</v>
      </c>
      <c r="E227">
        <v>3.7162484706894016E-3</v>
      </c>
      <c r="F227" s="30" t="s">
        <v>76</v>
      </c>
      <c r="G227" t="s">
        <v>77</v>
      </c>
    </row>
    <row r="228" spans="1:7" x14ac:dyDescent="0.35">
      <c r="A228">
        <v>200521</v>
      </c>
      <c r="B228">
        <v>140</v>
      </c>
      <c r="C228">
        <v>95468</v>
      </c>
      <c r="D228">
        <v>8.9809338041660532E-3</v>
      </c>
      <c r="E228">
        <v>3.6543109961779115E-3</v>
      </c>
      <c r="F228" s="30" t="s">
        <v>76</v>
      </c>
      <c r="G228" t="s">
        <v>77</v>
      </c>
    </row>
    <row r="229" spans="1:7" x14ac:dyDescent="0.35">
      <c r="A229">
        <v>200522</v>
      </c>
      <c r="B229">
        <v>156</v>
      </c>
      <c r="C229">
        <v>95468</v>
      </c>
      <c r="D229">
        <v>2.7252488785055613E-3</v>
      </c>
      <c r="E229">
        <v>1.9819991843676812E-3</v>
      </c>
      <c r="F229" s="30" t="s">
        <v>76</v>
      </c>
      <c r="G229" t="s">
        <v>77</v>
      </c>
    </row>
    <row r="230" spans="1:7" x14ac:dyDescent="0.35">
      <c r="A230">
        <v>200523</v>
      </c>
      <c r="B230">
        <v>149</v>
      </c>
      <c r="C230">
        <v>95468</v>
      </c>
      <c r="D230">
        <v>5.5124352315226131E-3</v>
      </c>
      <c r="E230">
        <v>4.3975606903157924E-3</v>
      </c>
      <c r="F230" s="30" t="s">
        <v>76</v>
      </c>
      <c r="G230" t="s">
        <v>77</v>
      </c>
    </row>
    <row r="231" spans="1:7" x14ac:dyDescent="0.35">
      <c r="A231">
        <v>200524</v>
      </c>
      <c r="B231">
        <v>130</v>
      </c>
      <c r="C231">
        <v>95468</v>
      </c>
      <c r="D231">
        <v>1.4988868831780586E-2</v>
      </c>
      <c r="E231">
        <v>9.6003085492809559E-3</v>
      </c>
      <c r="F231" s="30" t="s">
        <v>76</v>
      </c>
      <c r="G231" t="s">
        <v>77</v>
      </c>
    </row>
    <row r="232" spans="1:7" x14ac:dyDescent="0.35">
      <c r="A232">
        <v>200525</v>
      </c>
      <c r="B232">
        <v>193</v>
      </c>
      <c r="C232">
        <v>95468</v>
      </c>
      <c r="D232">
        <v>1.6785055592613798E-2</v>
      </c>
      <c r="E232">
        <v>7.680246839424764E-3</v>
      </c>
      <c r="F232" s="30" t="s">
        <v>76</v>
      </c>
      <c r="G232" t="s">
        <v>77</v>
      </c>
    </row>
    <row r="233" spans="1:7" x14ac:dyDescent="0.35">
      <c r="A233">
        <v>200526</v>
      </c>
      <c r="B233">
        <v>264</v>
      </c>
      <c r="C233">
        <v>95468</v>
      </c>
      <c r="D233">
        <v>1.8581242353447009E-2</v>
      </c>
      <c r="E233">
        <v>1.4741118933734627E-2</v>
      </c>
      <c r="F233" s="30" t="s">
        <v>76</v>
      </c>
      <c r="G233" t="s">
        <v>77</v>
      </c>
    </row>
    <row r="234" spans="1:7" x14ac:dyDescent="0.35">
      <c r="A234">
        <v>200527</v>
      </c>
      <c r="B234">
        <v>244</v>
      </c>
      <c r="C234">
        <v>95468</v>
      </c>
      <c r="D234">
        <v>9.2906211767235045E-3</v>
      </c>
      <c r="E234">
        <v>8.2376841100281744E-3</v>
      </c>
      <c r="F234" s="30" t="s">
        <v>76</v>
      </c>
      <c r="G234" t="s">
        <v>77</v>
      </c>
    </row>
    <row r="235" spans="1:7" x14ac:dyDescent="0.35">
      <c r="A235">
        <v>200528</v>
      </c>
      <c r="B235">
        <v>121</v>
      </c>
      <c r="C235">
        <v>95468</v>
      </c>
      <c r="D235">
        <v>2.3598177788877701E-2</v>
      </c>
      <c r="E235">
        <v>2.0315491639768729E-2</v>
      </c>
      <c r="F235" s="30" t="s">
        <v>76</v>
      </c>
      <c r="G235" t="s">
        <v>77</v>
      </c>
    </row>
    <row r="236" spans="1:7" x14ac:dyDescent="0.35">
      <c r="A236">
        <v>200529</v>
      </c>
      <c r="B236">
        <v>253</v>
      </c>
      <c r="C236">
        <v>95468</v>
      </c>
      <c r="D236">
        <v>3.3446236236204623E-3</v>
      </c>
      <c r="E236">
        <v>2.5394364549710911E-3</v>
      </c>
      <c r="F236" s="30" t="s">
        <v>76</v>
      </c>
      <c r="G236" t="s">
        <v>77</v>
      </c>
    </row>
    <row r="237" spans="1:7" x14ac:dyDescent="0.35">
      <c r="A237">
        <v>200530</v>
      </c>
      <c r="B237">
        <v>205</v>
      </c>
      <c r="C237">
        <v>95468</v>
      </c>
      <c r="D237">
        <v>1.1830057631694596E-2</v>
      </c>
      <c r="E237">
        <v>1.5794056000429959E-2</v>
      </c>
      <c r="F237" s="30" t="s">
        <v>76</v>
      </c>
      <c r="G237" t="s">
        <v>77</v>
      </c>
    </row>
    <row r="238" spans="1:7" x14ac:dyDescent="0.35">
      <c r="A238">
        <v>200531</v>
      </c>
      <c r="B238">
        <v>247</v>
      </c>
      <c r="C238">
        <v>95468</v>
      </c>
      <c r="D238">
        <v>1.2387494902298004E-2</v>
      </c>
      <c r="E238">
        <v>1.2325557427786515E-2</v>
      </c>
      <c r="F238" s="30" t="s">
        <v>76</v>
      </c>
      <c r="G238" t="s">
        <v>77</v>
      </c>
    </row>
    <row r="239" spans="1:7" x14ac:dyDescent="0.35">
      <c r="A239">
        <v>200532</v>
      </c>
      <c r="B239">
        <v>76</v>
      </c>
      <c r="C239">
        <v>95468</v>
      </c>
      <c r="D239">
        <v>3.1897799373417371E-2</v>
      </c>
      <c r="E239">
        <v>2.4403364957527072E-2</v>
      </c>
      <c r="F239" s="30" t="s">
        <v>76</v>
      </c>
      <c r="G239" t="s">
        <v>77</v>
      </c>
    </row>
    <row r="240" spans="1:7" x14ac:dyDescent="0.35">
      <c r="A240">
        <v>200533</v>
      </c>
      <c r="B240">
        <v>107</v>
      </c>
      <c r="C240">
        <v>95468</v>
      </c>
      <c r="D240">
        <v>2.6633114039940715E-3</v>
      </c>
      <c r="E240">
        <v>3.6543109961779115E-3</v>
      </c>
      <c r="F240" s="30" t="s">
        <v>76</v>
      </c>
      <c r="G240" t="s">
        <v>77</v>
      </c>
    </row>
    <row r="241" spans="1:7" x14ac:dyDescent="0.35">
      <c r="A241">
        <v>200534</v>
      </c>
      <c r="B241">
        <v>106</v>
      </c>
      <c r="C241">
        <v>95468</v>
      </c>
      <c r="D241">
        <v>3.0968737255745011E-3</v>
      </c>
      <c r="E241">
        <v>2.4155615059481112E-3</v>
      </c>
      <c r="F241" s="30" t="s">
        <v>76</v>
      </c>
      <c r="G241" t="s">
        <v>77</v>
      </c>
    </row>
    <row r="242" spans="1:7" x14ac:dyDescent="0.35">
      <c r="A242">
        <v>200535</v>
      </c>
      <c r="B242">
        <v>1465</v>
      </c>
      <c r="C242">
        <v>95468</v>
      </c>
      <c r="D242">
        <v>7.6183093649132734E-3</v>
      </c>
      <c r="E242">
        <v>6.5653722982179433E-3</v>
      </c>
      <c r="F242" s="30" t="s">
        <v>76</v>
      </c>
      <c r="G242" t="s">
        <v>77</v>
      </c>
    </row>
    <row r="243" spans="1:7" x14ac:dyDescent="0.35">
      <c r="A243">
        <v>200536</v>
      </c>
      <c r="B243">
        <v>141</v>
      </c>
      <c r="C243">
        <v>95468</v>
      </c>
      <c r="D243">
        <v>3.4127548455831005E-2</v>
      </c>
      <c r="E243">
        <v>2.8429300800773924E-2</v>
      </c>
      <c r="F243" s="30" t="s">
        <v>76</v>
      </c>
      <c r="G243" t="s">
        <v>77</v>
      </c>
    </row>
    <row r="244" spans="1:7" x14ac:dyDescent="0.35">
      <c r="A244">
        <v>200537</v>
      </c>
      <c r="B244">
        <v>550</v>
      </c>
      <c r="C244">
        <v>95468</v>
      </c>
      <c r="D244">
        <v>9.4764336002579747E-3</v>
      </c>
      <c r="E244">
        <v>7.7421843139362546E-3</v>
      </c>
      <c r="F244" s="30" t="s">
        <v>76</v>
      </c>
      <c r="G244" t="s">
        <v>77</v>
      </c>
    </row>
    <row r="245" spans="1:7" x14ac:dyDescent="0.35">
      <c r="A245">
        <v>200538</v>
      </c>
      <c r="B245">
        <v>19</v>
      </c>
      <c r="C245">
        <v>95468</v>
      </c>
      <c r="D245">
        <v>1.2387494902298007E-3</v>
      </c>
      <c r="E245">
        <v>1.4864993882757608E-3</v>
      </c>
      <c r="F245" s="30" t="s">
        <v>76</v>
      </c>
      <c r="G245" t="s">
        <v>77</v>
      </c>
    </row>
    <row r="246" spans="1:7" x14ac:dyDescent="0.35">
      <c r="A246">
        <v>200539</v>
      </c>
      <c r="B246">
        <v>515</v>
      </c>
      <c r="C246">
        <v>95468</v>
      </c>
      <c r="D246">
        <v>4.8001542746404773E-2</v>
      </c>
      <c r="E246">
        <v>4.5028543969853251E-2</v>
      </c>
      <c r="F246" s="30" t="s">
        <v>76</v>
      </c>
      <c r="G246" t="s">
        <v>77</v>
      </c>
    </row>
    <row r="247" spans="1:7" x14ac:dyDescent="0.35">
      <c r="A247">
        <v>200540</v>
      </c>
      <c r="B247">
        <v>2640</v>
      </c>
      <c r="C247">
        <v>95468</v>
      </c>
      <c r="D247">
        <v>1.3232941429379845</v>
      </c>
      <c r="E247">
        <v>1.0080323976745003</v>
      </c>
      <c r="F247" s="30" t="s">
        <v>76</v>
      </c>
      <c r="G247" t="s">
        <v>77</v>
      </c>
    </row>
    <row r="248" spans="1:7" x14ac:dyDescent="0.35">
      <c r="A248">
        <v>200541</v>
      </c>
      <c r="B248">
        <v>2641</v>
      </c>
      <c r="C248">
        <v>95468</v>
      </c>
      <c r="D248">
        <v>1.29981984009813</v>
      </c>
      <c r="E248">
        <v>1.0271710772985507</v>
      </c>
      <c r="F248" s="30" t="s">
        <v>76</v>
      </c>
      <c r="G248" t="s">
        <v>77</v>
      </c>
    </row>
    <row r="249" spans="1:7" x14ac:dyDescent="0.35">
      <c r="A249">
        <v>200542</v>
      </c>
      <c r="B249">
        <v>3043</v>
      </c>
      <c r="C249">
        <v>95468</v>
      </c>
      <c r="D249">
        <v>3.6790859859825081E-2</v>
      </c>
      <c r="E249">
        <v>2.66950515144522E-2</v>
      </c>
      <c r="F249" s="30" t="s">
        <v>76</v>
      </c>
      <c r="G249" t="s">
        <v>77</v>
      </c>
    </row>
    <row r="250" spans="1:7" x14ac:dyDescent="0.35">
      <c r="A250">
        <v>200543</v>
      </c>
      <c r="B250">
        <v>2643</v>
      </c>
      <c r="C250">
        <v>95468</v>
      </c>
      <c r="D250">
        <v>5.5000477366203157E-2</v>
      </c>
      <c r="E250">
        <v>4.8063480220916263E-2</v>
      </c>
      <c r="F250" s="30" t="s">
        <v>76</v>
      </c>
      <c r="G250" t="s">
        <v>77</v>
      </c>
    </row>
    <row r="251" spans="1:7" x14ac:dyDescent="0.35">
      <c r="A251">
        <v>200544</v>
      </c>
      <c r="B251">
        <v>2645</v>
      </c>
      <c r="C251">
        <v>95468</v>
      </c>
      <c r="D251">
        <v>0.22495690742573179</v>
      </c>
      <c r="E251">
        <v>0.23096484245334631</v>
      </c>
      <c r="F251" s="30" t="s">
        <v>76</v>
      </c>
      <c r="G251" t="s">
        <v>77</v>
      </c>
    </row>
    <row r="252" spans="1:7" x14ac:dyDescent="0.35">
      <c r="A252">
        <v>200545</v>
      </c>
      <c r="B252">
        <v>2644</v>
      </c>
      <c r="C252">
        <v>95468</v>
      </c>
      <c r="D252">
        <v>1.4307556612154198E-2</v>
      </c>
      <c r="E252">
        <v>1.1024870463045226E-2</v>
      </c>
      <c r="F252" s="30" t="s">
        <v>76</v>
      </c>
      <c r="G252" t="s">
        <v>77</v>
      </c>
    </row>
    <row r="253" spans="1:7" x14ac:dyDescent="0.35">
      <c r="A253">
        <v>200546</v>
      </c>
      <c r="B253">
        <v>1670</v>
      </c>
      <c r="C253">
        <v>95468</v>
      </c>
      <c r="D253">
        <v>2.7582615524201852</v>
      </c>
      <c r="E253">
        <v>2.9348452922524437</v>
      </c>
      <c r="F253" s="30" t="s">
        <v>76</v>
      </c>
      <c r="G253" t="s">
        <v>77</v>
      </c>
    </row>
    <row r="254" spans="1:7" x14ac:dyDescent="0.35">
      <c r="A254">
        <v>200547</v>
      </c>
      <c r="B254">
        <v>3024</v>
      </c>
      <c r="C254">
        <v>95468</v>
      </c>
      <c r="D254">
        <v>0.30398912490239305</v>
      </c>
      <c r="E254">
        <v>0.16760280602809202</v>
      </c>
      <c r="F254" s="30" t="s">
        <v>76</v>
      </c>
      <c r="G254" t="s">
        <v>77</v>
      </c>
    </row>
    <row r="255" spans="1:7" x14ac:dyDescent="0.35">
      <c r="A255">
        <v>200548</v>
      </c>
      <c r="B255">
        <v>1747</v>
      </c>
      <c r="C255">
        <v>95468</v>
      </c>
      <c r="D255">
        <v>0.35756504035483194</v>
      </c>
      <c r="E255">
        <v>0.28677050698819884</v>
      </c>
      <c r="F255" s="30" t="s">
        <v>76</v>
      </c>
      <c r="G255" t="s">
        <v>77</v>
      </c>
    </row>
    <row r="256" spans="1:7" x14ac:dyDescent="0.35">
      <c r="A256">
        <v>200549</v>
      </c>
      <c r="B256">
        <v>1013</v>
      </c>
      <c r="C256">
        <v>95468</v>
      </c>
      <c r="D256">
        <v>0.22458528257866284</v>
      </c>
      <c r="E256">
        <v>0.14772087670990372</v>
      </c>
      <c r="F256" s="30" t="s">
        <v>76</v>
      </c>
      <c r="G256" t="s">
        <v>77</v>
      </c>
    </row>
    <row r="257" spans="1:7" x14ac:dyDescent="0.35">
      <c r="A257">
        <v>200550</v>
      </c>
      <c r="B257">
        <v>2105</v>
      </c>
      <c r="C257">
        <v>95468</v>
      </c>
      <c r="D257">
        <v>0.28132000923118772</v>
      </c>
      <c r="E257">
        <v>0.1826536123343841</v>
      </c>
      <c r="F257" s="30" t="s">
        <v>76</v>
      </c>
      <c r="G257" t="s">
        <v>77</v>
      </c>
    </row>
    <row r="258" spans="1:7" x14ac:dyDescent="0.35">
      <c r="A258">
        <v>200551</v>
      </c>
      <c r="B258">
        <v>3044</v>
      </c>
      <c r="C258">
        <v>95468</v>
      </c>
      <c r="D258">
        <v>6.3052349052696841E-2</v>
      </c>
      <c r="E258">
        <v>6.1751662087955558E-2</v>
      </c>
      <c r="F258" s="30" t="s">
        <v>76</v>
      </c>
      <c r="G258" t="s">
        <v>77</v>
      </c>
    </row>
    <row r="259" spans="1:7" x14ac:dyDescent="0.35">
      <c r="A259">
        <v>200552</v>
      </c>
      <c r="B259">
        <v>1012</v>
      </c>
      <c r="C259">
        <v>95468</v>
      </c>
      <c r="D259">
        <v>0.15019837569036332</v>
      </c>
      <c r="E259">
        <v>9.5693398120252085E-2</v>
      </c>
      <c r="F259" s="30" t="s">
        <v>76</v>
      </c>
      <c r="G259" t="s">
        <v>77</v>
      </c>
    </row>
    <row r="260" spans="1:7" x14ac:dyDescent="0.35">
      <c r="A260">
        <v>200553</v>
      </c>
      <c r="B260">
        <v>1015</v>
      </c>
      <c r="C260">
        <v>95468</v>
      </c>
      <c r="D260">
        <v>5.8221226040800628E-3</v>
      </c>
      <c r="E260">
        <v>2.8491238275285416E-3</v>
      </c>
      <c r="F260" s="30" t="s">
        <v>76</v>
      </c>
      <c r="G260" t="s">
        <v>77</v>
      </c>
    </row>
    <row r="261" spans="1:7" x14ac:dyDescent="0.35">
      <c r="A261">
        <v>200554</v>
      </c>
      <c r="B261">
        <v>839</v>
      </c>
      <c r="C261">
        <v>95468</v>
      </c>
      <c r="D261">
        <v>3.7160626582658676</v>
      </c>
      <c r="E261">
        <v>2.9154588627303473</v>
      </c>
      <c r="F261" s="30" t="s">
        <v>76</v>
      </c>
      <c r="G261" t="s">
        <v>78</v>
      </c>
    </row>
    <row r="262" spans="1:7" x14ac:dyDescent="0.35">
      <c r="A262">
        <v>200555</v>
      </c>
      <c r="B262">
        <v>281</v>
      </c>
      <c r="C262">
        <v>95468</v>
      </c>
      <c r="D262">
        <v>2.6391557889345902</v>
      </c>
      <c r="E262">
        <v>1.3089865863258303</v>
      </c>
      <c r="F262" s="30" t="s">
        <v>76</v>
      </c>
      <c r="G262" t="s">
        <v>77</v>
      </c>
    </row>
    <row r="263" spans="1:7" x14ac:dyDescent="0.35">
      <c r="A263">
        <v>200556</v>
      </c>
      <c r="B263">
        <v>2562</v>
      </c>
      <c r="C263">
        <v>95468</v>
      </c>
      <c r="D263">
        <v>0.36394460022951536</v>
      </c>
      <c r="E263">
        <v>0.21294103737050274</v>
      </c>
      <c r="F263" s="30" t="s">
        <v>76</v>
      </c>
      <c r="G263" t="s">
        <v>77</v>
      </c>
    </row>
    <row r="264" spans="1:7" x14ac:dyDescent="0.35">
      <c r="A264">
        <v>200557</v>
      </c>
      <c r="B264">
        <v>536</v>
      </c>
      <c r="C264">
        <v>95468</v>
      </c>
      <c r="D264">
        <v>0.85993989611752764</v>
      </c>
      <c r="E264">
        <v>0.27370169986627441</v>
      </c>
      <c r="F264" s="30" t="s">
        <v>76</v>
      </c>
      <c r="G264" t="s">
        <v>77</v>
      </c>
    </row>
    <row r="265" spans="1:7" x14ac:dyDescent="0.35">
      <c r="A265">
        <v>200558</v>
      </c>
      <c r="B265">
        <v>544</v>
      </c>
      <c r="C265">
        <v>95468</v>
      </c>
      <c r="D265">
        <v>0.13310363272519207</v>
      </c>
      <c r="E265">
        <v>5.6920539076059332E-2</v>
      </c>
      <c r="F265" s="30" t="s">
        <v>76</v>
      </c>
      <c r="G265" t="s">
        <v>77</v>
      </c>
    </row>
    <row r="266" spans="1:7" x14ac:dyDescent="0.35">
      <c r="A266">
        <v>200559</v>
      </c>
      <c r="B266">
        <v>3045</v>
      </c>
      <c r="C266">
        <v>95468</v>
      </c>
      <c r="D266">
        <v>0.35998060186078001</v>
      </c>
      <c r="E266">
        <v>0.27054288866618842</v>
      </c>
      <c r="F266" s="30" t="s">
        <v>76</v>
      </c>
      <c r="G266" t="s">
        <v>77</v>
      </c>
    </row>
    <row r="267" spans="1:7" x14ac:dyDescent="0.35">
      <c r="A267">
        <v>200560</v>
      </c>
      <c r="B267">
        <v>465</v>
      </c>
      <c r="C267">
        <v>95468</v>
      </c>
      <c r="D267">
        <v>1.102177358931965</v>
      </c>
      <c r="E267">
        <v>0.32845442733443164</v>
      </c>
      <c r="F267" s="30" t="s">
        <v>76</v>
      </c>
      <c r="G267" t="s">
        <v>78</v>
      </c>
    </row>
    <row r="268" spans="1:7" x14ac:dyDescent="0.35">
      <c r="A268">
        <v>200561</v>
      </c>
      <c r="B268">
        <v>279</v>
      </c>
      <c r="C268">
        <v>95468</v>
      </c>
      <c r="D268">
        <v>2.7898496644210455</v>
      </c>
      <c r="E268">
        <v>0.54238646429711812</v>
      </c>
      <c r="F268" s="30" t="s">
        <v>76</v>
      </c>
      <c r="G268" t="s">
        <v>78</v>
      </c>
    </row>
    <row r="269" spans="1:7" x14ac:dyDescent="0.35">
      <c r="A269">
        <v>200562</v>
      </c>
      <c r="B269">
        <v>3046</v>
      </c>
      <c r="C269">
        <v>95468</v>
      </c>
      <c r="D269">
        <v>0.92968149241746545</v>
      </c>
      <c r="E269">
        <v>0.51129385209235012</v>
      </c>
      <c r="F269" s="30" t="s">
        <v>76</v>
      </c>
      <c r="G269" t="s">
        <v>78</v>
      </c>
    </row>
    <row r="270" spans="1:7" x14ac:dyDescent="0.35">
      <c r="A270">
        <v>200563</v>
      </c>
      <c r="B270">
        <v>2119</v>
      </c>
      <c r="C270">
        <v>95468</v>
      </c>
      <c r="D270">
        <v>4.3418169632554508E-2</v>
      </c>
      <c r="E270">
        <v>2.7314426259567103E-2</v>
      </c>
      <c r="F270" s="30" t="s">
        <v>76</v>
      </c>
      <c r="G270" t="s">
        <v>77</v>
      </c>
    </row>
    <row r="271" spans="1:7" x14ac:dyDescent="0.35">
      <c r="A271">
        <v>200564</v>
      </c>
      <c r="B271">
        <v>313</v>
      </c>
      <c r="C271">
        <v>95468</v>
      </c>
      <c r="D271">
        <v>0.13923544270182958</v>
      </c>
      <c r="E271">
        <v>9.0490650261286928E-2</v>
      </c>
      <c r="F271" s="30" t="s">
        <v>76</v>
      </c>
      <c r="G271" t="s">
        <v>77</v>
      </c>
    </row>
    <row r="272" spans="1:7" x14ac:dyDescent="0.35">
      <c r="A272">
        <v>200565</v>
      </c>
      <c r="B272">
        <v>845</v>
      </c>
      <c r="C272">
        <v>95468</v>
      </c>
      <c r="D272">
        <v>3.8772859044192753E-2</v>
      </c>
      <c r="E272">
        <v>2.4527239906550053E-2</v>
      </c>
      <c r="F272" s="30" t="s">
        <v>76</v>
      </c>
      <c r="G272" t="s">
        <v>77</v>
      </c>
    </row>
    <row r="273" spans="1:7" x14ac:dyDescent="0.35">
      <c r="A273">
        <v>200566</v>
      </c>
      <c r="B273">
        <v>1065</v>
      </c>
      <c r="C273">
        <v>95468</v>
      </c>
      <c r="D273">
        <v>6.3176224001719834E-3</v>
      </c>
      <c r="E273">
        <v>5.0788729099421823E-3</v>
      </c>
      <c r="F273" s="30" t="s">
        <v>76</v>
      </c>
      <c r="G273" t="s">
        <v>77</v>
      </c>
    </row>
    <row r="274" spans="1:7" x14ac:dyDescent="0.35">
      <c r="A274">
        <v>200567</v>
      </c>
      <c r="B274">
        <v>1057</v>
      </c>
      <c r="C274">
        <v>95468</v>
      </c>
      <c r="D274">
        <v>6.9369971452868835E-3</v>
      </c>
      <c r="E274">
        <v>5.8221226040800628E-3</v>
      </c>
      <c r="F274" s="30" t="s">
        <v>76</v>
      </c>
      <c r="G274" t="s">
        <v>77</v>
      </c>
    </row>
    <row r="275" spans="1:7" x14ac:dyDescent="0.35">
      <c r="A275">
        <v>200568</v>
      </c>
      <c r="B275">
        <v>997</v>
      </c>
      <c r="C275">
        <v>95468</v>
      </c>
      <c r="D275">
        <v>7.8412842731546376E-2</v>
      </c>
      <c r="E275">
        <v>4.354204458157749E-2</v>
      </c>
      <c r="F275" s="30" t="s">
        <v>76</v>
      </c>
      <c r="G275" t="s">
        <v>77</v>
      </c>
    </row>
    <row r="276" spans="1:7" x14ac:dyDescent="0.35">
      <c r="A276">
        <v>200569</v>
      </c>
      <c r="B276">
        <v>283</v>
      </c>
      <c r="C276">
        <v>95468</v>
      </c>
      <c r="D276">
        <v>0.56505557996832356</v>
      </c>
      <c r="E276">
        <v>0.21504691150389335</v>
      </c>
      <c r="F276" s="30" t="s">
        <v>76</v>
      </c>
      <c r="G276" t="s">
        <v>78</v>
      </c>
    </row>
    <row r="277" spans="1:7" x14ac:dyDescent="0.35">
      <c r="A277">
        <v>200570</v>
      </c>
      <c r="B277">
        <v>382</v>
      </c>
      <c r="C277">
        <v>95468</v>
      </c>
      <c r="D277">
        <v>0.15961287181610981</v>
      </c>
      <c r="E277">
        <v>8.9313838245568614E-2</v>
      </c>
      <c r="F277" s="30" t="s">
        <v>76</v>
      </c>
      <c r="G277" t="s">
        <v>77</v>
      </c>
    </row>
    <row r="278" spans="1:7" x14ac:dyDescent="0.35">
      <c r="A278">
        <v>200571</v>
      </c>
      <c r="B278">
        <v>3047</v>
      </c>
      <c r="C278">
        <v>95468</v>
      </c>
      <c r="D278">
        <v>3.4065610981319515E-2</v>
      </c>
      <c r="E278">
        <v>2.0687116486837669E-2</v>
      </c>
      <c r="F278" s="30" t="s">
        <v>76</v>
      </c>
      <c r="G278" t="s">
        <v>77</v>
      </c>
    </row>
    <row r="279" spans="1:7" x14ac:dyDescent="0.35">
      <c r="A279">
        <v>200572</v>
      </c>
      <c r="B279">
        <v>531</v>
      </c>
      <c r="C279">
        <v>95468</v>
      </c>
      <c r="D279">
        <v>17.993146032960411</v>
      </c>
      <c r="E279">
        <v>7.3148776772814834</v>
      </c>
      <c r="F279" s="30" t="s">
        <v>76</v>
      </c>
      <c r="G279" t="s">
        <v>77</v>
      </c>
    </row>
    <row r="280" spans="1:7" x14ac:dyDescent="0.35">
      <c r="A280">
        <v>200573</v>
      </c>
      <c r="B280">
        <v>442</v>
      </c>
      <c r="C280">
        <v>95468</v>
      </c>
      <c r="D280">
        <v>2.1457618669760605</v>
      </c>
      <c r="E280">
        <v>0.90044700444804193</v>
      </c>
      <c r="F280" s="30" t="s">
        <v>76</v>
      </c>
      <c r="G280" t="s">
        <v>77</v>
      </c>
    </row>
    <row r="281" spans="1:7" x14ac:dyDescent="0.35">
      <c r="A281">
        <v>200574</v>
      </c>
      <c r="B281">
        <v>513</v>
      </c>
      <c r="C281">
        <v>95468</v>
      </c>
      <c r="D281">
        <v>0.14864993882757607</v>
      </c>
      <c r="E281">
        <v>6.5220160660598991E-2</v>
      </c>
      <c r="F281" s="30" t="s">
        <v>76</v>
      </c>
      <c r="G281" t="s">
        <v>77</v>
      </c>
    </row>
    <row r="282" spans="1:7" x14ac:dyDescent="0.35">
      <c r="A282">
        <v>200575</v>
      </c>
      <c r="B282">
        <v>440</v>
      </c>
      <c r="C282">
        <v>95468</v>
      </c>
      <c r="D282">
        <v>6.5839535405713911E-2</v>
      </c>
      <c r="E282">
        <v>2.0129679216234261E-2</v>
      </c>
      <c r="F282" s="30" t="s">
        <v>76</v>
      </c>
      <c r="G282" t="s">
        <v>77</v>
      </c>
    </row>
    <row r="283" spans="1:7" x14ac:dyDescent="0.35">
      <c r="A283">
        <v>200576</v>
      </c>
      <c r="B283">
        <v>3048</v>
      </c>
      <c r="C283">
        <v>95468</v>
      </c>
      <c r="D283">
        <v>1.5670181051406978E-2</v>
      </c>
      <c r="E283">
        <v>1.4988868831780586E-2</v>
      </c>
      <c r="F283" s="30" t="s">
        <v>76</v>
      </c>
      <c r="G283" t="s">
        <v>77</v>
      </c>
    </row>
    <row r="284" spans="1:7" x14ac:dyDescent="0.35">
      <c r="A284">
        <v>200577</v>
      </c>
      <c r="B284">
        <v>301</v>
      </c>
      <c r="C284">
        <v>95468</v>
      </c>
      <c r="D284">
        <v>0.13551919423114017</v>
      </c>
      <c r="E284">
        <v>8.5287902402321772E-2</v>
      </c>
      <c r="F284" s="30" t="s">
        <v>76</v>
      </c>
      <c r="G284" t="s">
        <v>77</v>
      </c>
    </row>
    <row r="285" spans="1:7" x14ac:dyDescent="0.35">
      <c r="A285">
        <v>200578</v>
      </c>
      <c r="B285">
        <v>3020</v>
      </c>
      <c r="C285">
        <v>95468</v>
      </c>
      <c r="D285">
        <v>0.11148745412068205</v>
      </c>
      <c r="E285">
        <v>6.3485911374277282E-2</v>
      </c>
      <c r="F285" s="30" t="s">
        <v>76</v>
      </c>
      <c r="G285" t="s">
        <v>77</v>
      </c>
    </row>
    <row r="286" spans="1:7" x14ac:dyDescent="0.35">
      <c r="A286">
        <v>200579</v>
      </c>
      <c r="B286">
        <v>976</v>
      </c>
      <c r="C286">
        <v>95468</v>
      </c>
      <c r="D286">
        <v>0.35075191815856804</v>
      </c>
      <c r="E286">
        <v>0.30268843793765177</v>
      </c>
      <c r="F286" s="30" t="s">
        <v>76</v>
      </c>
      <c r="G286" t="s">
        <v>77</v>
      </c>
    </row>
    <row r="287" spans="1:7" x14ac:dyDescent="0.35">
      <c r="A287">
        <v>200580</v>
      </c>
      <c r="B287">
        <v>2164</v>
      </c>
      <c r="C287">
        <v>95468</v>
      </c>
      <c r="D287">
        <v>4.0630983279537458E-2</v>
      </c>
      <c r="E287">
        <v>5.5124352315226131E-2</v>
      </c>
      <c r="F287" s="30" t="s">
        <v>76</v>
      </c>
      <c r="G287" t="s">
        <v>77</v>
      </c>
    </row>
    <row r="288" spans="1:7" x14ac:dyDescent="0.35">
      <c r="A288">
        <v>200581</v>
      </c>
      <c r="B288">
        <v>3049</v>
      </c>
      <c r="C288">
        <v>95468</v>
      </c>
      <c r="D288">
        <v>0.3846317167163531</v>
      </c>
      <c r="E288">
        <v>0.1714429294478044</v>
      </c>
      <c r="F288" s="30" t="s">
        <v>76</v>
      </c>
      <c r="G288" t="s">
        <v>77</v>
      </c>
    </row>
    <row r="289" spans="1:7" x14ac:dyDescent="0.35">
      <c r="A289">
        <v>200582</v>
      </c>
      <c r="B289">
        <v>663</v>
      </c>
      <c r="C289">
        <v>95468</v>
      </c>
      <c r="D289">
        <v>1.5286788084180853</v>
      </c>
      <c r="E289">
        <v>1.0805611803274551</v>
      </c>
      <c r="F289" s="30" t="s">
        <v>76</v>
      </c>
      <c r="G289" t="s">
        <v>77</v>
      </c>
    </row>
    <row r="290" spans="1:7" x14ac:dyDescent="0.35">
      <c r="A290">
        <v>200583</v>
      </c>
      <c r="B290">
        <v>2367</v>
      </c>
      <c r="C290">
        <v>95468</v>
      </c>
      <c r="D290">
        <v>2.7747988581147534E-2</v>
      </c>
      <c r="E290">
        <v>1.697086801614827E-2</v>
      </c>
      <c r="F290" s="30" t="s">
        <v>76</v>
      </c>
      <c r="G290" t="s">
        <v>77</v>
      </c>
    </row>
    <row r="291" spans="1:7" x14ac:dyDescent="0.35">
      <c r="A291">
        <v>200584</v>
      </c>
      <c r="B291">
        <v>618</v>
      </c>
      <c r="C291">
        <v>95468</v>
      </c>
      <c r="D291">
        <v>8.1819403829678339E-2</v>
      </c>
      <c r="E291">
        <v>1.1644245208160126E-2</v>
      </c>
      <c r="F291" s="30" t="s">
        <v>76</v>
      </c>
      <c r="G291" t="s">
        <v>77</v>
      </c>
    </row>
    <row r="292" spans="1:7" x14ac:dyDescent="0.35">
      <c r="A292">
        <v>200585</v>
      </c>
      <c r="B292">
        <v>947</v>
      </c>
      <c r="C292">
        <v>95468</v>
      </c>
      <c r="D292">
        <v>0.73117188660813981</v>
      </c>
      <c r="E292">
        <v>0.13409463231737589</v>
      </c>
      <c r="F292" s="30" t="s">
        <v>76</v>
      </c>
      <c r="G292" t="s">
        <v>77</v>
      </c>
    </row>
    <row r="293" spans="1:7" x14ac:dyDescent="0.35">
      <c r="A293">
        <v>200586</v>
      </c>
      <c r="B293">
        <v>956</v>
      </c>
      <c r="C293">
        <v>95468</v>
      </c>
      <c r="D293">
        <v>0.47134418103243908</v>
      </c>
      <c r="E293">
        <v>0.15286168709435741</v>
      </c>
      <c r="F293" s="30" t="s">
        <v>76</v>
      </c>
      <c r="G293" t="s">
        <v>77</v>
      </c>
    </row>
    <row r="294" spans="1:7" x14ac:dyDescent="0.35">
      <c r="A294">
        <v>200587</v>
      </c>
      <c r="B294">
        <v>1438</v>
      </c>
      <c r="C294">
        <v>95468</v>
      </c>
      <c r="D294">
        <v>0.13873994290573766</v>
      </c>
      <c r="E294">
        <v>3.9206421365773188E-2</v>
      </c>
      <c r="F294" s="30" t="s">
        <v>76</v>
      </c>
      <c r="G294" t="s">
        <v>77</v>
      </c>
    </row>
    <row r="295" spans="1:7" x14ac:dyDescent="0.35">
      <c r="A295">
        <v>200588</v>
      </c>
      <c r="B295">
        <v>1753</v>
      </c>
      <c r="C295">
        <v>95468</v>
      </c>
      <c r="D295">
        <v>2.6137614243848795E-2</v>
      </c>
      <c r="E295">
        <v>1.2015870055229066E-2</v>
      </c>
      <c r="F295" s="30" t="s">
        <v>76</v>
      </c>
      <c r="G295" t="s">
        <v>77</v>
      </c>
    </row>
    <row r="296" spans="1:7" x14ac:dyDescent="0.35">
      <c r="A296">
        <v>200589</v>
      </c>
      <c r="B296">
        <v>935</v>
      </c>
      <c r="C296">
        <v>95468</v>
      </c>
      <c r="D296">
        <v>0.17032805490659758</v>
      </c>
      <c r="E296">
        <v>6.7326034793989659E-2</v>
      </c>
      <c r="F296" s="30" t="s">
        <v>76</v>
      </c>
      <c r="G296" t="s">
        <v>77</v>
      </c>
    </row>
    <row r="297" spans="1:7" x14ac:dyDescent="0.35">
      <c r="A297">
        <v>200590</v>
      </c>
      <c r="B297">
        <v>1044</v>
      </c>
      <c r="C297">
        <v>95468</v>
      </c>
      <c r="D297">
        <v>0.29302619191385931</v>
      </c>
      <c r="E297">
        <v>8.6774401790597533E-2</v>
      </c>
      <c r="F297" s="30" t="s">
        <v>76</v>
      </c>
      <c r="G297" t="s">
        <v>77</v>
      </c>
    </row>
    <row r="298" spans="1:7" x14ac:dyDescent="0.35">
      <c r="A298">
        <v>200591</v>
      </c>
      <c r="B298">
        <v>952</v>
      </c>
      <c r="C298">
        <v>95468</v>
      </c>
      <c r="D298">
        <v>0.8043200440062096</v>
      </c>
      <c r="E298">
        <v>0.18835185998944118</v>
      </c>
      <c r="F298" s="30" t="s">
        <v>76</v>
      </c>
      <c r="G298" t="s">
        <v>77</v>
      </c>
    </row>
    <row r="299" spans="1:7" x14ac:dyDescent="0.35">
      <c r="A299">
        <v>200592</v>
      </c>
      <c r="B299">
        <v>934</v>
      </c>
      <c r="C299">
        <v>95468</v>
      </c>
      <c r="D299">
        <v>0.15199456245119652</v>
      </c>
      <c r="E299">
        <v>6.8688659233242438E-2</v>
      </c>
      <c r="F299" s="30" t="s">
        <v>76</v>
      </c>
      <c r="G299" t="s">
        <v>77</v>
      </c>
    </row>
    <row r="300" spans="1:7" x14ac:dyDescent="0.35">
      <c r="A300">
        <v>200593</v>
      </c>
      <c r="B300">
        <v>969</v>
      </c>
      <c r="C300">
        <v>95468</v>
      </c>
      <c r="D300">
        <v>2.4141988815088582</v>
      </c>
      <c r="E300">
        <v>0.81807016334776039</v>
      </c>
      <c r="F300" s="30" t="s">
        <v>76</v>
      </c>
      <c r="G300" t="s">
        <v>77</v>
      </c>
    </row>
    <row r="301" spans="1:7" x14ac:dyDescent="0.35">
      <c r="A301">
        <v>200594</v>
      </c>
      <c r="B301">
        <v>957</v>
      </c>
      <c r="C301">
        <v>95468</v>
      </c>
      <c r="D301">
        <v>1.5130086273666785</v>
      </c>
      <c r="E301">
        <v>0.80983247923773227</v>
      </c>
      <c r="F301" s="30" t="s">
        <v>76</v>
      </c>
      <c r="G301" t="s">
        <v>77</v>
      </c>
    </row>
    <row r="302" spans="1:7" x14ac:dyDescent="0.35">
      <c r="A302">
        <v>200595</v>
      </c>
      <c r="B302">
        <v>1764</v>
      </c>
      <c r="C302">
        <v>95468</v>
      </c>
      <c r="D302">
        <v>0.6741274725830575</v>
      </c>
      <c r="E302">
        <v>0.34672598231532115</v>
      </c>
      <c r="F302" s="30" t="s">
        <v>76</v>
      </c>
      <c r="G302" t="s">
        <v>77</v>
      </c>
    </row>
    <row r="303" spans="1:7" x14ac:dyDescent="0.35">
      <c r="A303">
        <v>200596</v>
      </c>
      <c r="B303">
        <v>1765</v>
      </c>
      <c r="C303">
        <v>95468</v>
      </c>
      <c r="D303">
        <v>9.8047022151688701E-2</v>
      </c>
      <c r="E303">
        <v>6.0822599970283213E-2</v>
      </c>
      <c r="F303" s="30" t="s">
        <v>76</v>
      </c>
      <c r="G303" t="s">
        <v>77</v>
      </c>
    </row>
    <row r="304" spans="1:7" x14ac:dyDescent="0.35">
      <c r="A304">
        <v>200597</v>
      </c>
      <c r="B304">
        <v>968</v>
      </c>
      <c r="C304">
        <v>95468</v>
      </c>
      <c r="D304">
        <v>7.5130156582437407E-2</v>
      </c>
      <c r="E304">
        <v>4.5895668613014112E-2</v>
      </c>
      <c r="F304" s="30" t="s">
        <v>76</v>
      </c>
      <c r="G304" t="s">
        <v>77</v>
      </c>
    </row>
    <row r="305" spans="1:7" x14ac:dyDescent="0.35">
      <c r="A305">
        <v>200598</v>
      </c>
      <c r="B305">
        <v>535</v>
      </c>
      <c r="C305">
        <v>95468</v>
      </c>
      <c r="D305">
        <v>0.24768796057144862</v>
      </c>
      <c r="E305">
        <v>9.3773336410395911E-2</v>
      </c>
      <c r="F305" s="30" t="s">
        <v>76</v>
      </c>
      <c r="G305" t="s">
        <v>77</v>
      </c>
    </row>
    <row r="306" spans="1:7" x14ac:dyDescent="0.35">
      <c r="A306">
        <v>200599</v>
      </c>
      <c r="B306">
        <v>401</v>
      </c>
      <c r="C306">
        <v>95468</v>
      </c>
      <c r="D306">
        <v>0.94045861298246469</v>
      </c>
      <c r="E306">
        <v>0.29160163000009504</v>
      </c>
      <c r="F306" s="30" t="s">
        <v>76</v>
      </c>
      <c r="G306" t="s">
        <v>77</v>
      </c>
    </row>
    <row r="307" spans="1:7" x14ac:dyDescent="0.35">
      <c r="A307">
        <v>200600</v>
      </c>
      <c r="B307">
        <v>511</v>
      </c>
      <c r="C307">
        <v>95468</v>
      </c>
      <c r="D307">
        <v>0.16747893107906903</v>
      </c>
      <c r="E307">
        <v>8.2934278370885156E-2</v>
      </c>
      <c r="F307" s="30" t="s">
        <v>76</v>
      </c>
      <c r="G307" t="s">
        <v>77</v>
      </c>
    </row>
    <row r="308" spans="1:7" x14ac:dyDescent="0.35">
      <c r="A308">
        <v>200601</v>
      </c>
      <c r="B308">
        <v>1083</v>
      </c>
      <c r="C308">
        <v>95468</v>
      </c>
      <c r="D308">
        <v>2.4836927279107503E-2</v>
      </c>
      <c r="E308">
        <v>2.7190551310544119E-2</v>
      </c>
      <c r="F308" s="30" t="s">
        <v>76</v>
      </c>
      <c r="G308" t="s">
        <v>77</v>
      </c>
    </row>
    <row r="309" spans="1:7" x14ac:dyDescent="0.35">
      <c r="A309">
        <v>200602</v>
      </c>
      <c r="B309">
        <v>977</v>
      </c>
      <c r="C309">
        <v>95468</v>
      </c>
      <c r="D309">
        <v>4.0259358432468521E-2</v>
      </c>
      <c r="E309">
        <v>5.0293229303329898E-2</v>
      </c>
      <c r="F309" s="30" t="s">
        <v>76</v>
      </c>
      <c r="G309" t="s">
        <v>77</v>
      </c>
    </row>
    <row r="310" spans="1:7" x14ac:dyDescent="0.35">
      <c r="A310">
        <v>200603</v>
      </c>
      <c r="B310">
        <v>2698</v>
      </c>
      <c r="C310">
        <v>95468</v>
      </c>
      <c r="D310">
        <v>0.1124165162383544</v>
      </c>
      <c r="E310">
        <v>0.16803636834967245</v>
      </c>
      <c r="F310" s="30" t="s">
        <v>76</v>
      </c>
      <c r="G310" t="s">
        <v>77</v>
      </c>
    </row>
    <row r="311" spans="1:7" x14ac:dyDescent="0.35">
      <c r="A311">
        <v>200604</v>
      </c>
      <c r="B311">
        <v>1030</v>
      </c>
      <c r="C311">
        <v>95468</v>
      </c>
      <c r="D311">
        <v>1.7899930133820619E-2</v>
      </c>
      <c r="E311">
        <v>7.1228095688213528E-3</v>
      </c>
      <c r="F311" s="30" t="s">
        <v>76</v>
      </c>
      <c r="G311" t="s">
        <v>77</v>
      </c>
    </row>
    <row r="312" spans="1:7" x14ac:dyDescent="0.35">
      <c r="A312">
        <v>200605</v>
      </c>
      <c r="B312">
        <v>3040</v>
      </c>
      <c r="C312">
        <v>95468</v>
      </c>
      <c r="D312">
        <v>0</v>
      </c>
      <c r="E312">
        <v>5.5743727060341027E-4</v>
      </c>
      <c r="F312" s="30" t="s">
        <v>76</v>
      </c>
      <c r="G312" t="s">
        <v>77</v>
      </c>
    </row>
    <row r="313" spans="1:7" x14ac:dyDescent="0.35">
      <c r="A313">
        <v>200606</v>
      </c>
      <c r="B313">
        <v>302</v>
      </c>
      <c r="C313">
        <v>95468</v>
      </c>
      <c r="D313">
        <v>1.9333782668761612</v>
      </c>
      <c r="E313">
        <v>0.5149481630885282</v>
      </c>
      <c r="F313" s="30" t="s">
        <v>76</v>
      </c>
      <c r="G313" t="s">
        <v>77</v>
      </c>
    </row>
    <row r="314" spans="1:7" x14ac:dyDescent="0.35">
      <c r="A314">
        <v>200607</v>
      </c>
      <c r="B314">
        <v>717</v>
      </c>
      <c r="C314">
        <v>95468</v>
      </c>
      <c r="D314">
        <v>0.87641526433758399</v>
      </c>
      <c r="E314">
        <v>0.27271070027409061</v>
      </c>
      <c r="F314" s="30" t="s">
        <v>76</v>
      </c>
      <c r="G314" t="s">
        <v>77</v>
      </c>
    </row>
    <row r="315" spans="1:7" x14ac:dyDescent="0.35">
      <c r="A315">
        <v>200608</v>
      </c>
      <c r="B315">
        <v>449</v>
      </c>
      <c r="C315">
        <v>95468</v>
      </c>
      <c r="D315">
        <v>0.13564306918016317</v>
      </c>
      <c r="E315">
        <v>4.6515043358129012E-2</v>
      </c>
      <c r="F315" s="30" t="s">
        <v>76</v>
      </c>
      <c r="G315" t="s">
        <v>77</v>
      </c>
    </row>
    <row r="316" spans="1:7" x14ac:dyDescent="0.35">
      <c r="A316">
        <v>200609</v>
      </c>
      <c r="B316">
        <v>522</v>
      </c>
      <c r="C316">
        <v>95468</v>
      </c>
      <c r="D316">
        <v>0.25338620822650565</v>
      </c>
      <c r="E316">
        <v>7.5687593853040816E-2</v>
      </c>
      <c r="F316" s="30" t="s">
        <v>76</v>
      </c>
      <c r="G316" t="s">
        <v>77</v>
      </c>
    </row>
    <row r="317" spans="1:7" x14ac:dyDescent="0.35">
      <c r="A317">
        <v>200610</v>
      </c>
      <c r="B317">
        <v>620</v>
      </c>
      <c r="C317">
        <v>95468</v>
      </c>
      <c r="D317">
        <v>0.11861026368950339</v>
      </c>
      <c r="E317">
        <v>6.0141287750656823E-2</v>
      </c>
      <c r="F317" s="30" t="s">
        <v>76</v>
      </c>
      <c r="G317" t="s">
        <v>77</v>
      </c>
    </row>
    <row r="318" spans="1:7" x14ac:dyDescent="0.35">
      <c r="A318">
        <v>200611</v>
      </c>
      <c r="B318">
        <v>698</v>
      </c>
      <c r="C318">
        <v>95468</v>
      </c>
      <c r="D318">
        <v>0.21374622453915207</v>
      </c>
      <c r="E318">
        <v>0.13805863068611127</v>
      </c>
      <c r="F318" s="30" t="s">
        <v>76</v>
      </c>
      <c r="G318" t="s">
        <v>77</v>
      </c>
    </row>
    <row r="319" spans="1:7" x14ac:dyDescent="0.35">
      <c r="A319">
        <v>200612</v>
      </c>
      <c r="B319">
        <v>514</v>
      </c>
      <c r="C319">
        <v>95468</v>
      </c>
      <c r="D319">
        <v>9.2286837022120139E-3</v>
      </c>
      <c r="E319">
        <v>6.4414973491949629E-3</v>
      </c>
      <c r="F319" s="30" t="s">
        <v>76</v>
      </c>
      <c r="G319" t="s">
        <v>77</v>
      </c>
    </row>
    <row r="320" spans="1:7" x14ac:dyDescent="0.35">
      <c r="A320">
        <v>200613</v>
      </c>
      <c r="B320">
        <v>608</v>
      </c>
      <c r="C320">
        <v>95468</v>
      </c>
      <c r="D320">
        <v>1.5360493678849528E-2</v>
      </c>
      <c r="E320">
        <v>8.6093089570971146E-3</v>
      </c>
      <c r="F320" s="30" t="s">
        <v>76</v>
      </c>
      <c r="G320" t="s">
        <v>77</v>
      </c>
    </row>
    <row r="321" spans="1:7" x14ac:dyDescent="0.35">
      <c r="A321">
        <v>200614</v>
      </c>
      <c r="B321">
        <v>89</v>
      </c>
      <c r="C321">
        <v>95468</v>
      </c>
      <c r="D321">
        <v>4.28607323619511E-2</v>
      </c>
      <c r="E321">
        <v>2.7809926055659028E-2</v>
      </c>
      <c r="F321" s="30" t="s">
        <v>76</v>
      </c>
      <c r="G321" t="s">
        <v>77</v>
      </c>
    </row>
    <row r="322" spans="1:7" x14ac:dyDescent="0.35">
      <c r="A322">
        <v>200615</v>
      </c>
      <c r="B322">
        <v>94</v>
      </c>
      <c r="C322">
        <v>95468</v>
      </c>
      <c r="D322">
        <v>2.1863928502555977E-2</v>
      </c>
      <c r="E322">
        <v>1.6165680847498899E-2</v>
      </c>
      <c r="F322" s="30" t="s">
        <v>76</v>
      </c>
      <c r="G322" t="s">
        <v>77</v>
      </c>
    </row>
    <row r="323" spans="1:7" x14ac:dyDescent="0.35">
      <c r="A323">
        <v>200616</v>
      </c>
      <c r="B323">
        <v>80</v>
      </c>
      <c r="C323">
        <v>95468</v>
      </c>
      <c r="D323">
        <v>3.2579111593043754E-2</v>
      </c>
      <c r="E323">
        <v>2.1678116079021512E-2</v>
      </c>
      <c r="F323" s="30" t="s">
        <v>76</v>
      </c>
      <c r="G323" t="s">
        <v>77</v>
      </c>
    </row>
    <row r="324" spans="1:7" x14ac:dyDescent="0.35">
      <c r="A324">
        <v>200617</v>
      </c>
      <c r="B324">
        <v>44</v>
      </c>
      <c r="C324">
        <v>95468</v>
      </c>
      <c r="D324">
        <v>1.5794056000429959E-2</v>
      </c>
      <c r="E324">
        <v>1.0157745819884365E-2</v>
      </c>
      <c r="F324" s="30" t="s">
        <v>76</v>
      </c>
      <c r="G324" t="s">
        <v>77</v>
      </c>
    </row>
    <row r="325" spans="1:7" x14ac:dyDescent="0.35">
      <c r="A325">
        <v>200618</v>
      </c>
      <c r="B325">
        <v>30</v>
      </c>
      <c r="C325">
        <v>95468</v>
      </c>
      <c r="D325">
        <v>3.1588112000859917E-3</v>
      </c>
      <c r="E325">
        <v>3.0349362510630113E-3</v>
      </c>
      <c r="F325" s="30" t="s">
        <v>76</v>
      </c>
      <c r="G325" t="s">
        <v>77</v>
      </c>
    </row>
    <row r="326" spans="1:7" x14ac:dyDescent="0.35">
      <c r="A326">
        <v>200619</v>
      </c>
      <c r="B326">
        <v>25</v>
      </c>
      <c r="C326">
        <v>95468</v>
      </c>
      <c r="D326">
        <v>2.2297490824136412E-2</v>
      </c>
      <c r="E326">
        <v>1.6165680847498899E-2</v>
      </c>
      <c r="F326" s="30" t="s">
        <v>76</v>
      </c>
      <c r="G326" t="s">
        <v>77</v>
      </c>
    </row>
    <row r="327" spans="1:7" x14ac:dyDescent="0.35">
      <c r="A327">
        <v>200620</v>
      </c>
      <c r="B327">
        <v>3</v>
      </c>
      <c r="C327">
        <v>95468</v>
      </c>
      <c r="D327">
        <v>1.4307556612154198E-2</v>
      </c>
      <c r="E327">
        <v>1.2201682478763536E-2</v>
      </c>
      <c r="F327" s="30" t="s">
        <v>76</v>
      </c>
      <c r="G327" t="s">
        <v>77</v>
      </c>
    </row>
    <row r="328" spans="1:7" x14ac:dyDescent="0.35">
      <c r="A328">
        <v>200621</v>
      </c>
      <c r="B328">
        <v>1</v>
      </c>
      <c r="C328">
        <v>95468</v>
      </c>
      <c r="D328">
        <v>3.4684985726434418E-3</v>
      </c>
      <c r="E328">
        <v>6.6892472472409245E-3</v>
      </c>
      <c r="F328" s="30" t="s">
        <v>76</v>
      </c>
      <c r="G328" t="s">
        <v>77</v>
      </c>
    </row>
    <row r="329" spans="1:7" x14ac:dyDescent="0.35">
      <c r="A329">
        <v>200622</v>
      </c>
      <c r="B329">
        <v>81</v>
      </c>
      <c r="C329">
        <v>95468</v>
      </c>
      <c r="D329">
        <v>1.3316557019970357E-2</v>
      </c>
      <c r="E329">
        <v>9.3525586512349934E-3</v>
      </c>
      <c r="F329" s="30" t="s">
        <v>76</v>
      </c>
      <c r="G329" t="s">
        <v>77</v>
      </c>
    </row>
    <row r="330" spans="1:7" x14ac:dyDescent="0.35">
      <c r="A330">
        <v>200623</v>
      </c>
      <c r="B330">
        <v>502</v>
      </c>
      <c r="C330">
        <v>95468</v>
      </c>
      <c r="D330">
        <v>1.1148745412068205E-3</v>
      </c>
      <c r="E330">
        <v>1.1768120157183105E-3</v>
      </c>
      <c r="F330" s="30" t="s">
        <v>76</v>
      </c>
      <c r="G330" t="s">
        <v>77</v>
      </c>
    </row>
    <row r="331" spans="1:7" x14ac:dyDescent="0.35">
      <c r="A331">
        <v>200624</v>
      </c>
      <c r="B331">
        <v>84</v>
      </c>
      <c r="C331">
        <v>95468</v>
      </c>
      <c r="D331">
        <v>2.6633114039940715E-3</v>
      </c>
      <c r="E331">
        <v>2.1678116079021509E-3</v>
      </c>
      <c r="F331" s="30" t="s">
        <v>76</v>
      </c>
      <c r="G331" t="s">
        <v>77</v>
      </c>
    </row>
    <row r="332" spans="1:7" x14ac:dyDescent="0.35">
      <c r="A332">
        <v>200625</v>
      </c>
      <c r="B332">
        <v>28</v>
      </c>
      <c r="C332">
        <v>95468</v>
      </c>
      <c r="D332">
        <v>2.9110613020400314E-3</v>
      </c>
      <c r="E332">
        <v>3.4684985726434418E-3</v>
      </c>
      <c r="F332" s="30" t="s">
        <v>76</v>
      </c>
      <c r="G332" t="s">
        <v>77</v>
      </c>
    </row>
    <row r="333" spans="1:7" x14ac:dyDescent="0.35">
      <c r="A333">
        <v>200626</v>
      </c>
      <c r="B333">
        <v>23</v>
      </c>
      <c r="C333">
        <v>95468</v>
      </c>
      <c r="D333">
        <v>6.3176224001719834E-3</v>
      </c>
      <c r="E333">
        <v>4.5833731138502616E-3</v>
      </c>
      <c r="F333" s="30" t="s">
        <v>76</v>
      </c>
      <c r="G333" t="s">
        <v>77</v>
      </c>
    </row>
    <row r="334" spans="1:7" x14ac:dyDescent="0.35">
      <c r="A334">
        <v>200627</v>
      </c>
      <c r="B334">
        <v>22</v>
      </c>
      <c r="C334">
        <v>95468</v>
      </c>
      <c r="D334">
        <v>4.9549979609192028E-3</v>
      </c>
      <c r="E334">
        <v>5.8840600785915525E-3</v>
      </c>
      <c r="F334" s="30" t="s">
        <v>76</v>
      </c>
      <c r="G334" t="s">
        <v>77</v>
      </c>
    </row>
    <row r="335" spans="1:7" x14ac:dyDescent="0.35">
      <c r="A335">
        <v>200628</v>
      </c>
      <c r="B335">
        <v>485</v>
      </c>
      <c r="C335">
        <v>95468</v>
      </c>
      <c r="D335">
        <v>8.0518716864937036E-4</v>
      </c>
      <c r="E335">
        <v>1.1768120157183105E-3</v>
      </c>
      <c r="F335" s="30" t="s">
        <v>76</v>
      </c>
      <c r="G335" t="s">
        <v>77</v>
      </c>
    </row>
    <row r="336" spans="1:7" x14ac:dyDescent="0.35">
      <c r="A336">
        <v>200629</v>
      </c>
      <c r="B336">
        <v>104</v>
      </c>
      <c r="C336">
        <v>95468</v>
      </c>
      <c r="D336">
        <v>7.0732595892121622E-2</v>
      </c>
      <c r="E336">
        <v>5.7663788770197219E-2</v>
      </c>
      <c r="F336" s="30" t="s">
        <v>76</v>
      </c>
      <c r="G336" t="s">
        <v>77</v>
      </c>
    </row>
    <row r="337" spans="1:7" x14ac:dyDescent="0.35">
      <c r="A337">
        <v>200630</v>
      </c>
      <c r="B337">
        <v>486</v>
      </c>
      <c r="C337">
        <v>95468</v>
      </c>
      <c r="D337">
        <v>6.5653722982179433E-3</v>
      </c>
      <c r="E337">
        <v>3.9639983687353624E-3</v>
      </c>
      <c r="F337" s="30" t="s">
        <v>76</v>
      </c>
      <c r="G337" t="s">
        <v>77</v>
      </c>
    </row>
    <row r="338" spans="1:7" x14ac:dyDescent="0.35">
      <c r="A338">
        <v>200631</v>
      </c>
      <c r="B338">
        <v>2187</v>
      </c>
      <c r="C338">
        <v>95468</v>
      </c>
      <c r="D338">
        <v>5.2027478589651618E-3</v>
      </c>
      <c r="E338">
        <v>3.9639983687353624E-3</v>
      </c>
      <c r="F338" s="30" t="s">
        <v>76</v>
      </c>
      <c r="G338" t="s">
        <v>77</v>
      </c>
    </row>
    <row r="339" spans="1:7" x14ac:dyDescent="0.35">
      <c r="A339">
        <v>200632</v>
      </c>
      <c r="B339">
        <v>410</v>
      </c>
      <c r="C339">
        <v>95468</v>
      </c>
      <c r="D339">
        <v>1.2821057223878435E-2</v>
      </c>
      <c r="E339">
        <v>1.2511369851320986E-2</v>
      </c>
      <c r="F339" s="30" t="s">
        <v>76</v>
      </c>
      <c r="G339" t="s">
        <v>77</v>
      </c>
    </row>
    <row r="340" spans="1:7" x14ac:dyDescent="0.35">
      <c r="A340">
        <v>200633</v>
      </c>
      <c r="B340">
        <v>611</v>
      </c>
      <c r="C340">
        <v>95468</v>
      </c>
      <c r="D340">
        <v>0.33830248578175853</v>
      </c>
      <c r="E340">
        <v>0.11346945330504973</v>
      </c>
      <c r="F340" s="30" t="s">
        <v>76</v>
      </c>
      <c r="G340" t="s">
        <v>61</v>
      </c>
    </row>
    <row r="341" spans="1:7" x14ac:dyDescent="0.35">
      <c r="A341">
        <v>200634</v>
      </c>
      <c r="B341">
        <v>196</v>
      </c>
      <c r="C341">
        <v>95468</v>
      </c>
      <c r="D341">
        <v>7.9899342119822137E-2</v>
      </c>
      <c r="E341">
        <v>2.6942801412498163E-2</v>
      </c>
      <c r="F341" s="30" t="s">
        <v>76</v>
      </c>
      <c r="G341" t="s">
        <v>61</v>
      </c>
    </row>
    <row r="342" spans="1:7" x14ac:dyDescent="0.35">
      <c r="A342">
        <v>200635</v>
      </c>
      <c r="B342">
        <v>105</v>
      </c>
      <c r="C342">
        <v>95468</v>
      </c>
      <c r="D342">
        <v>6.3981411170369207E-2</v>
      </c>
      <c r="E342">
        <v>2.2669115671205352E-2</v>
      </c>
      <c r="F342" s="30" t="s">
        <v>76</v>
      </c>
      <c r="G342" t="s">
        <v>61</v>
      </c>
    </row>
    <row r="343" spans="1:7" x14ac:dyDescent="0.35">
      <c r="A343">
        <v>200636</v>
      </c>
      <c r="B343">
        <v>879</v>
      </c>
      <c r="C343">
        <v>95468</v>
      </c>
      <c r="D343">
        <v>9.8480584473269166E-3</v>
      </c>
      <c r="E343">
        <v>3.0349362510630113E-3</v>
      </c>
      <c r="F343" s="30" t="s">
        <v>76</v>
      </c>
      <c r="G343" t="s">
        <v>61</v>
      </c>
    </row>
    <row r="344" spans="1:7" x14ac:dyDescent="0.35">
      <c r="A344">
        <v>200637</v>
      </c>
      <c r="B344">
        <v>1106</v>
      </c>
      <c r="C344">
        <v>95468</v>
      </c>
      <c r="D344">
        <v>1.5422431153361019E-2</v>
      </c>
      <c r="E344">
        <v>4.273685741292812E-3</v>
      </c>
      <c r="F344" s="30" t="s">
        <v>76</v>
      </c>
      <c r="G344" t="s">
        <v>61</v>
      </c>
    </row>
    <row r="345" spans="1:7" x14ac:dyDescent="0.35">
      <c r="A345">
        <v>200638</v>
      </c>
      <c r="B345">
        <v>871</v>
      </c>
      <c r="C345">
        <v>95468</v>
      </c>
      <c r="D345">
        <v>6.6892472472409245E-3</v>
      </c>
      <c r="E345">
        <v>2.6013739294825809E-3</v>
      </c>
      <c r="F345" s="30" t="s">
        <v>76</v>
      </c>
      <c r="G345" t="s">
        <v>61</v>
      </c>
    </row>
    <row r="346" spans="1:7" x14ac:dyDescent="0.35">
      <c r="A346">
        <v>200639</v>
      </c>
      <c r="B346">
        <v>877</v>
      </c>
      <c r="C346">
        <v>95468</v>
      </c>
      <c r="D346">
        <v>2.9110613020400314E-3</v>
      </c>
      <c r="E346">
        <v>2.353624031436621E-3</v>
      </c>
      <c r="F346" s="30" t="s">
        <v>76</v>
      </c>
      <c r="G346" t="s">
        <v>61</v>
      </c>
    </row>
    <row r="347" spans="1:7" x14ac:dyDescent="0.35">
      <c r="A347">
        <v>200640</v>
      </c>
      <c r="B347">
        <v>878</v>
      </c>
      <c r="C347">
        <v>95468</v>
      </c>
      <c r="D347">
        <v>3.716248470689402E-4</v>
      </c>
      <c r="E347">
        <v>4.3356232158043022E-4</v>
      </c>
      <c r="F347" s="30" t="s">
        <v>76</v>
      </c>
      <c r="G347" t="s">
        <v>61</v>
      </c>
    </row>
    <row r="348" spans="1:7" x14ac:dyDescent="0.35">
      <c r="A348">
        <v>200641</v>
      </c>
      <c r="B348">
        <v>1316</v>
      </c>
      <c r="C348">
        <v>95468</v>
      </c>
      <c r="D348">
        <v>5.326622807988143E-3</v>
      </c>
      <c r="E348">
        <v>1.7961867608332108E-3</v>
      </c>
      <c r="F348" s="30" t="s">
        <v>76</v>
      </c>
      <c r="G348" t="s">
        <v>61</v>
      </c>
    </row>
    <row r="349" spans="1:7" x14ac:dyDescent="0.35">
      <c r="A349">
        <v>200642</v>
      </c>
      <c r="B349">
        <v>1317</v>
      </c>
      <c r="C349">
        <v>95468</v>
      </c>
      <c r="D349">
        <v>6.1937474511490035E-4</v>
      </c>
      <c r="E349">
        <v>3.716248470689402E-4</v>
      </c>
      <c r="F349" s="30" t="s">
        <v>76</v>
      </c>
      <c r="G349" t="s">
        <v>61</v>
      </c>
    </row>
    <row r="350" spans="1:7" x14ac:dyDescent="0.35">
      <c r="A350">
        <v>200643</v>
      </c>
      <c r="B350">
        <v>1352</v>
      </c>
      <c r="C350">
        <v>95468</v>
      </c>
      <c r="D350">
        <v>3.9639983687353624E-3</v>
      </c>
      <c r="E350">
        <v>4.2117482667813223E-3</v>
      </c>
      <c r="F350" s="30" t="s">
        <v>76</v>
      </c>
      <c r="G350" t="s">
        <v>61</v>
      </c>
    </row>
    <row r="351" spans="1:7" x14ac:dyDescent="0.35">
      <c r="A351">
        <v>200644</v>
      </c>
      <c r="B351">
        <v>860</v>
      </c>
      <c r="C351">
        <v>95468</v>
      </c>
      <c r="D351">
        <v>1.5298556204338037E-2</v>
      </c>
      <c r="E351">
        <v>6.0698725021260226E-3</v>
      </c>
      <c r="F351" s="30" t="s">
        <v>76</v>
      </c>
      <c r="G351" t="s">
        <v>61</v>
      </c>
    </row>
    <row r="352" spans="1:7" x14ac:dyDescent="0.35">
      <c r="A352">
        <v>200645</v>
      </c>
      <c r="B352">
        <v>890</v>
      </c>
      <c r="C352">
        <v>95468</v>
      </c>
      <c r="D352">
        <v>3.5304360471549311E-3</v>
      </c>
      <c r="E352">
        <v>1.1768120157183105E-3</v>
      </c>
      <c r="F352" s="30" t="s">
        <v>76</v>
      </c>
      <c r="G352" t="s">
        <v>61</v>
      </c>
    </row>
    <row r="353" spans="1:7" x14ac:dyDescent="0.35">
      <c r="A353">
        <v>200646</v>
      </c>
      <c r="B353">
        <v>891</v>
      </c>
      <c r="C353">
        <v>95468</v>
      </c>
      <c r="D353">
        <v>3.8896733993215742E-2</v>
      </c>
      <c r="E353">
        <v>2.248330324767088E-2</v>
      </c>
      <c r="F353" s="30" t="s">
        <v>76</v>
      </c>
      <c r="G353" t="s">
        <v>61</v>
      </c>
    </row>
    <row r="354" spans="1:7" x14ac:dyDescent="0.35">
      <c r="A354">
        <v>200647</v>
      </c>
      <c r="B354">
        <v>847</v>
      </c>
      <c r="C354">
        <v>95468</v>
      </c>
      <c r="D354">
        <v>5.3699790401461861E-2</v>
      </c>
      <c r="E354">
        <v>2.2607178196693861E-2</v>
      </c>
      <c r="F354" s="30" t="s">
        <v>76</v>
      </c>
      <c r="G354" t="s">
        <v>61</v>
      </c>
    </row>
    <row r="355" spans="1:7" x14ac:dyDescent="0.35">
      <c r="A355">
        <v>200648</v>
      </c>
      <c r="B355">
        <v>846</v>
      </c>
      <c r="C355">
        <v>95468</v>
      </c>
      <c r="D355">
        <v>5.5124352315226131E-3</v>
      </c>
      <c r="E355">
        <v>1.7961867608332108E-3</v>
      </c>
      <c r="F355" s="30" t="s">
        <v>76</v>
      </c>
      <c r="G355" t="s">
        <v>61</v>
      </c>
    </row>
    <row r="356" spans="1:7" x14ac:dyDescent="0.35">
      <c r="A356">
        <v>200649</v>
      </c>
      <c r="B356">
        <v>883</v>
      </c>
      <c r="C356">
        <v>95468</v>
      </c>
      <c r="D356">
        <v>2.1678116079021512E-2</v>
      </c>
      <c r="E356">
        <v>6.6892472472409245E-3</v>
      </c>
      <c r="F356" s="30" t="s">
        <v>76</v>
      </c>
      <c r="G356" t="s">
        <v>61</v>
      </c>
    </row>
    <row r="357" spans="1:7" x14ac:dyDescent="0.35">
      <c r="A357">
        <v>200650</v>
      </c>
      <c r="B357">
        <v>885</v>
      </c>
      <c r="C357">
        <v>95468</v>
      </c>
      <c r="D357">
        <v>1.585599347494145E-2</v>
      </c>
      <c r="E357">
        <v>1.6599243169079327E-2</v>
      </c>
      <c r="F357" s="30" t="s">
        <v>76</v>
      </c>
      <c r="G357" t="s">
        <v>61</v>
      </c>
    </row>
    <row r="358" spans="1:7" x14ac:dyDescent="0.35">
      <c r="A358">
        <v>200651</v>
      </c>
      <c r="B358">
        <v>529</v>
      </c>
      <c r="C358">
        <v>95469</v>
      </c>
      <c r="D358">
        <v>21.632000000000001</v>
      </c>
      <c r="F358" s="30" t="s">
        <v>76</v>
      </c>
      <c r="G358" t="s">
        <v>62</v>
      </c>
    </row>
    <row r="359" spans="1:7" x14ac:dyDescent="0.35">
      <c r="A359">
        <v>200652</v>
      </c>
      <c r="B359">
        <v>282</v>
      </c>
      <c r="C359">
        <v>95469</v>
      </c>
      <c r="D359">
        <v>4.3841621376544468</v>
      </c>
      <c r="E359">
        <v>0.23128763647397399</v>
      </c>
      <c r="F359" s="30" t="s">
        <v>76</v>
      </c>
      <c r="G359" t="s">
        <v>77</v>
      </c>
    </row>
    <row r="360" spans="1:7" x14ac:dyDescent="0.35">
      <c r="A360">
        <v>200653</v>
      </c>
      <c r="B360">
        <v>438</v>
      </c>
      <c r="C360">
        <v>95469</v>
      </c>
      <c r="D360">
        <v>5.5850244697129146</v>
      </c>
      <c r="E360">
        <v>3.8307014791001937</v>
      </c>
      <c r="F360" s="30" t="s">
        <v>76</v>
      </c>
      <c r="G360" t="s">
        <v>77</v>
      </c>
    </row>
    <row r="361" spans="1:7" x14ac:dyDescent="0.35">
      <c r="A361">
        <v>200654</v>
      </c>
      <c r="B361">
        <v>671</v>
      </c>
      <c r="C361">
        <v>95469</v>
      </c>
      <c r="D361">
        <v>0.60744344362558278</v>
      </c>
      <c r="E361">
        <v>0.31234016355132022</v>
      </c>
      <c r="F361" s="30" t="s">
        <v>76</v>
      </c>
      <c r="G361" t="s">
        <v>77</v>
      </c>
    </row>
    <row r="362" spans="1:7" x14ac:dyDescent="0.35">
      <c r="A362">
        <v>200655</v>
      </c>
      <c r="B362">
        <v>592</v>
      </c>
      <c r="C362">
        <v>95469</v>
      </c>
      <c r="D362">
        <v>6.5421807742468922E-3</v>
      </c>
      <c r="E362">
        <v>1.3084361548493784E-2</v>
      </c>
      <c r="F362" s="30" t="s">
        <v>76</v>
      </c>
      <c r="G362" t="s">
        <v>77</v>
      </c>
    </row>
    <row r="363" spans="1:7" x14ac:dyDescent="0.35">
      <c r="A363">
        <v>200656</v>
      </c>
      <c r="B363">
        <v>605</v>
      </c>
      <c r="C363">
        <v>95469</v>
      </c>
      <c r="D363">
        <v>5.1397252549771989E-2</v>
      </c>
      <c r="E363">
        <v>3.0595468171777381E-2</v>
      </c>
      <c r="F363" s="30" t="s">
        <v>76</v>
      </c>
      <c r="G363" t="s">
        <v>77</v>
      </c>
    </row>
    <row r="364" spans="1:7" x14ac:dyDescent="0.35">
      <c r="A364">
        <v>200657</v>
      </c>
      <c r="B364">
        <v>601</v>
      </c>
      <c r="C364">
        <v>95469</v>
      </c>
      <c r="D364">
        <v>4.8184924265411246E-2</v>
      </c>
      <c r="E364">
        <v>2.9263527175822927E-2</v>
      </c>
      <c r="F364" s="30" t="s">
        <v>76</v>
      </c>
      <c r="G364" t="s">
        <v>77</v>
      </c>
    </row>
    <row r="365" spans="1:7" x14ac:dyDescent="0.35">
      <c r="A365">
        <v>200658</v>
      </c>
      <c r="B365">
        <v>491</v>
      </c>
      <c r="C365">
        <v>95469</v>
      </c>
      <c r="D365">
        <v>2.9146002970297534E-2</v>
      </c>
      <c r="E365">
        <v>1.3006012078143522E-2</v>
      </c>
      <c r="F365" s="30" t="s">
        <v>76</v>
      </c>
      <c r="G365" t="s">
        <v>77</v>
      </c>
    </row>
    <row r="366" spans="1:7" x14ac:dyDescent="0.35">
      <c r="A366">
        <v>200659</v>
      </c>
      <c r="B366">
        <v>508</v>
      </c>
      <c r="C366">
        <v>95469</v>
      </c>
      <c r="D366">
        <v>1.0302955351059477E-2</v>
      </c>
      <c r="E366">
        <v>1.0929751113861574E-2</v>
      </c>
      <c r="F366" s="30" t="s">
        <v>76</v>
      </c>
      <c r="G366" t="s">
        <v>77</v>
      </c>
    </row>
    <row r="367" spans="1:7" x14ac:dyDescent="0.35">
      <c r="A367">
        <v>200660</v>
      </c>
      <c r="B367">
        <v>248</v>
      </c>
      <c r="C367">
        <v>95469</v>
      </c>
      <c r="D367">
        <v>3.9174735175131093E-4</v>
      </c>
      <c r="E367">
        <v>4.7009682210157316E-4</v>
      </c>
      <c r="F367" s="30" t="s">
        <v>76</v>
      </c>
      <c r="G367" t="s">
        <v>77</v>
      </c>
    </row>
    <row r="368" spans="1:7" x14ac:dyDescent="0.35">
      <c r="A368">
        <v>200661</v>
      </c>
      <c r="B368">
        <v>452</v>
      </c>
      <c r="C368">
        <v>95469</v>
      </c>
      <c r="D368">
        <v>9.9059194100595249</v>
      </c>
      <c r="E368">
        <v>1.6646128470616706</v>
      </c>
      <c r="F368" s="30" t="s">
        <v>76</v>
      </c>
      <c r="G368" t="s">
        <v>77</v>
      </c>
    </row>
    <row r="369" spans="1:7" x14ac:dyDescent="0.35">
      <c r="A369">
        <v>200662</v>
      </c>
      <c r="B369">
        <v>678</v>
      </c>
      <c r="C369">
        <v>95469</v>
      </c>
      <c r="D369">
        <v>2.616754785493232</v>
      </c>
      <c r="E369">
        <v>1.7207110678324582</v>
      </c>
      <c r="F369" s="30" t="s">
        <v>76</v>
      </c>
      <c r="G369" t="s">
        <v>77</v>
      </c>
    </row>
    <row r="370" spans="1:7" x14ac:dyDescent="0.35">
      <c r="A370">
        <v>200663</v>
      </c>
      <c r="B370">
        <v>737</v>
      </c>
      <c r="C370">
        <v>95469</v>
      </c>
      <c r="D370">
        <v>0.12994259657590984</v>
      </c>
      <c r="E370">
        <v>8.1013352342171108E-2</v>
      </c>
      <c r="F370" s="30" t="s">
        <v>76</v>
      </c>
      <c r="G370" t="s">
        <v>77</v>
      </c>
    </row>
    <row r="371" spans="1:7" x14ac:dyDescent="0.35">
      <c r="A371">
        <v>200664</v>
      </c>
      <c r="B371">
        <v>367</v>
      </c>
      <c r="C371">
        <v>95469</v>
      </c>
      <c r="D371">
        <v>8.3167962776803314E-2</v>
      </c>
      <c r="E371">
        <v>4.6696284328756263E-2</v>
      </c>
      <c r="F371" s="30" t="s">
        <v>76</v>
      </c>
      <c r="G371" t="s">
        <v>77</v>
      </c>
    </row>
    <row r="372" spans="1:7" x14ac:dyDescent="0.35">
      <c r="A372">
        <v>200665</v>
      </c>
      <c r="B372">
        <v>1093</v>
      </c>
      <c r="C372">
        <v>95469</v>
      </c>
      <c r="D372">
        <v>0.5831159330818263</v>
      </c>
      <c r="E372">
        <v>0.28483949945837816</v>
      </c>
      <c r="F372" s="30" t="s">
        <v>76</v>
      </c>
      <c r="G372" t="s">
        <v>77</v>
      </c>
    </row>
    <row r="373" spans="1:7" x14ac:dyDescent="0.35">
      <c r="A373">
        <v>200666</v>
      </c>
      <c r="B373">
        <v>46</v>
      </c>
      <c r="C373">
        <v>95469</v>
      </c>
      <c r="D373">
        <v>0.77009694407272711</v>
      </c>
      <c r="E373">
        <v>0.56325434234803484</v>
      </c>
      <c r="F373" s="30" t="s">
        <v>76</v>
      </c>
      <c r="G373" t="s">
        <v>77</v>
      </c>
    </row>
    <row r="374" spans="1:7" x14ac:dyDescent="0.35">
      <c r="A374">
        <v>200667</v>
      </c>
      <c r="B374">
        <v>108</v>
      </c>
      <c r="C374">
        <v>95469</v>
      </c>
      <c r="D374">
        <v>7.3374278983020541E-2</v>
      </c>
      <c r="E374">
        <v>4.5599391743852594E-2</v>
      </c>
      <c r="F374" s="30" t="s">
        <v>76</v>
      </c>
      <c r="G374" t="s">
        <v>77</v>
      </c>
    </row>
    <row r="375" spans="1:7" x14ac:dyDescent="0.35">
      <c r="A375">
        <v>200668</v>
      </c>
      <c r="B375">
        <v>742</v>
      </c>
      <c r="C375">
        <v>95469</v>
      </c>
      <c r="D375">
        <v>7.6116510445279717</v>
      </c>
      <c r="E375">
        <v>5.1044679933195815E-2</v>
      </c>
      <c r="F375" s="30" t="s">
        <v>76</v>
      </c>
      <c r="G375" t="s">
        <v>77</v>
      </c>
    </row>
    <row r="376" spans="1:7" x14ac:dyDescent="0.35">
      <c r="A376">
        <v>200669</v>
      </c>
      <c r="B376">
        <v>371</v>
      </c>
      <c r="C376">
        <v>95469</v>
      </c>
      <c r="D376">
        <v>5.2611669340201062E-2</v>
      </c>
      <c r="E376">
        <v>3.7764444708826374E-2</v>
      </c>
      <c r="F376" s="30" t="s">
        <v>76</v>
      </c>
      <c r="G376" t="s">
        <v>77</v>
      </c>
    </row>
    <row r="377" spans="1:7" x14ac:dyDescent="0.35">
      <c r="A377">
        <v>200670</v>
      </c>
      <c r="B377">
        <v>728</v>
      </c>
      <c r="C377">
        <v>95469</v>
      </c>
      <c r="D377">
        <v>0</v>
      </c>
      <c r="E377">
        <v>3.9174735175131094E-5</v>
      </c>
      <c r="F377" s="30" t="s">
        <v>76</v>
      </c>
      <c r="G377" t="s">
        <v>77</v>
      </c>
    </row>
    <row r="378" spans="1:7" x14ac:dyDescent="0.35">
      <c r="A378">
        <v>200671</v>
      </c>
      <c r="B378">
        <v>78</v>
      </c>
      <c r="C378">
        <v>95469</v>
      </c>
      <c r="D378">
        <v>7.6664956737731549E-2</v>
      </c>
      <c r="E378">
        <v>7.4862918919675517E-2</v>
      </c>
      <c r="F378" s="30" t="s">
        <v>76</v>
      </c>
      <c r="G378" t="s">
        <v>77</v>
      </c>
    </row>
    <row r="379" spans="1:7" x14ac:dyDescent="0.35">
      <c r="A379">
        <v>200672</v>
      </c>
      <c r="B379">
        <v>740</v>
      </c>
      <c r="C379">
        <v>95469</v>
      </c>
      <c r="D379">
        <v>2.6834693594964796E-2</v>
      </c>
      <c r="E379">
        <v>1.8568824473012138E-2</v>
      </c>
      <c r="F379" s="30" t="s">
        <v>76</v>
      </c>
      <c r="G379" t="s">
        <v>77</v>
      </c>
    </row>
    <row r="380" spans="1:7" x14ac:dyDescent="0.35">
      <c r="A380">
        <v>200673</v>
      </c>
      <c r="B380">
        <v>369</v>
      </c>
      <c r="C380">
        <v>95469</v>
      </c>
      <c r="D380">
        <v>1.2104993169115508E-2</v>
      </c>
      <c r="E380">
        <v>1.6923485595656634E-2</v>
      </c>
      <c r="F380" s="30" t="s">
        <v>76</v>
      </c>
      <c r="G380" t="s">
        <v>77</v>
      </c>
    </row>
    <row r="381" spans="1:7" x14ac:dyDescent="0.35">
      <c r="A381">
        <v>200674</v>
      </c>
      <c r="B381">
        <v>230</v>
      </c>
      <c r="C381">
        <v>95469</v>
      </c>
      <c r="D381">
        <v>5.3669387189929592E-2</v>
      </c>
      <c r="E381">
        <v>3.9879880408283448E-2</v>
      </c>
      <c r="F381" s="30" t="s">
        <v>76</v>
      </c>
      <c r="G381" t="s">
        <v>77</v>
      </c>
    </row>
    <row r="382" spans="1:7" x14ac:dyDescent="0.35">
      <c r="A382">
        <v>200675</v>
      </c>
      <c r="B382">
        <v>2636</v>
      </c>
      <c r="C382">
        <v>95469</v>
      </c>
      <c r="D382">
        <v>1.038130482140974E-2</v>
      </c>
      <c r="E382">
        <v>7.6782480943256935E-3</v>
      </c>
      <c r="F382" s="30" t="s">
        <v>76</v>
      </c>
      <c r="G382" t="s">
        <v>77</v>
      </c>
    </row>
    <row r="383" spans="1:7" x14ac:dyDescent="0.35">
      <c r="A383">
        <v>200676</v>
      </c>
      <c r="B383">
        <v>239</v>
      </c>
      <c r="C383">
        <v>95469</v>
      </c>
      <c r="D383">
        <v>1.0812226908336182E-2</v>
      </c>
      <c r="E383">
        <v>6.6205302445971545E-3</v>
      </c>
      <c r="F383" s="30" t="s">
        <v>76</v>
      </c>
      <c r="G383" t="s">
        <v>77</v>
      </c>
    </row>
    <row r="384" spans="1:7" x14ac:dyDescent="0.35">
      <c r="A384">
        <v>200677</v>
      </c>
      <c r="B384">
        <v>48</v>
      </c>
      <c r="C384">
        <v>95469</v>
      </c>
      <c r="D384">
        <v>0.50096651341957643</v>
      </c>
      <c r="E384">
        <v>0.45282076388934028</v>
      </c>
      <c r="F384" s="30" t="s">
        <v>76</v>
      </c>
      <c r="G384" t="s">
        <v>77</v>
      </c>
    </row>
    <row r="385" spans="1:7" x14ac:dyDescent="0.35">
      <c r="A385">
        <v>200678</v>
      </c>
      <c r="B385">
        <v>391</v>
      </c>
      <c r="C385">
        <v>95469</v>
      </c>
      <c r="D385">
        <v>3.5609834274194167E-2</v>
      </c>
      <c r="E385">
        <v>2.2564647460875512E-2</v>
      </c>
      <c r="F385" s="30" t="s">
        <v>76</v>
      </c>
      <c r="G385" t="s">
        <v>77</v>
      </c>
    </row>
    <row r="386" spans="1:7" x14ac:dyDescent="0.35">
      <c r="A386">
        <v>200679</v>
      </c>
      <c r="B386">
        <v>390</v>
      </c>
      <c r="C386">
        <v>95469</v>
      </c>
      <c r="D386">
        <v>3.3298524898861428E-3</v>
      </c>
      <c r="E386">
        <v>1.0968925849036708E-3</v>
      </c>
      <c r="F386" s="30" t="s">
        <v>76</v>
      </c>
      <c r="G386" t="s">
        <v>77</v>
      </c>
    </row>
    <row r="387" spans="1:7" x14ac:dyDescent="0.35">
      <c r="A387">
        <v>200680</v>
      </c>
      <c r="B387">
        <v>551</v>
      </c>
      <c r="C387">
        <v>95469</v>
      </c>
      <c r="D387">
        <v>1.2026643698765245E-2</v>
      </c>
      <c r="E387">
        <v>7.2081512722241212E-3</v>
      </c>
      <c r="F387" s="30" t="s">
        <v>76</v>
      </c>
      <c r="G387" t="s">
        <v>77</v>
      </c>
    </row>
    <row r="388" spans="1:7" x14ac:dyDescent="0.35">
      <c r="A388">
        <v>200681</v>
      </c>
      <c r="B388">
        <v>103</v>
      </c>
      <c r="C388">
        <v>95469</v>
      </c>
      <c r="D388">
        <v>4.544269280315206E-3</v>
      </c>
      <c r="E388">
        <v>2.50718305120839E-3</v>
      </c>
      <c r="F388" s="30" t="s">
        <v>76</v>
      </c>
      <c r="G388" t="s">
        <v>77</v>
      </c>
    </row>
    <row r="389" spans="1:7" x14ac:dyDescent="0.35">
      <c r="A389">
        <v>200682</v>
      </c>
      <c r="B389">
        <v>385</v>
      </c>
      <c r="C389">
        <v>95469</v>
      </c>
      <c r="D389">
        <v>2.3896588456829965E-3</v>
      </c>
      <c r="E389">
        <v>1.8803872884062926E-3</v>
      </c>
      <c r="F389" s="30" t="s">
        <v>76</v>
      </c>
      <c r="G389" t="s">
        <v>77</v>
      </c>
    </row>
    <row r="390" spans="1:7" x14ac:dyDescent="0.35">
      <c r="A390">
        <v>200683</v>
      </c>
      <c r="B390">
        <v>388</v>
      </c>
      <c r="C390">
        <v>95469</v>
      </c>
      <c r="D390">
        <v>1.3241060489194309E-2</v>
      </c>
      <c r="E390">
        <v>2.5698626274885995E-2</v>
      </c>
      <c r="F390" s="30" t="s">
        <v>76</v>
      </c>
      <c r="G390" t="s">
        <v>77</v>
      </c>
    </row>
    <row r="391" spans="1:7" x14ac:dyDescent="0.35">
      <c r="A391">
        <v>200684</v>
      </c>
      <c r="B391">
        <v>600</v>
      </c>
      <c r="C391">
        <v>95469</v>
      </c>
      <c r="D391">
        <v>1.8020378180560303E-2</v>
      </c>
      <c r="E391">
        <v>7.9916459757267445E-3</v>
      </c>
      <c r="F391" s="30" t="s">
        <v>76</v>
      </c>
      <c r="G391" t="s">
        <v>77</v>
      </c>
    </row>
    <row r="392" spans="1:7" x14ac:dyDescent="0.35">
      <c r="A392">
        <v>200685</v>
      </c>
      <c r="B392">
        <v>604</v>
      </c>
      <c r="C392">
        <v>95469</v>
      </c>
      <c r="D392">
        <v>5.8527054351645853E-2</v>
      </c>
      <c r="E392">
        <v>8.5322573211435521E-2</v>
      </c>
      <c r="F392" s="30" t="s">
        <v>76</v>
      </c>
      <c r="G392" t="s">
        <v>77</v>
      </c>
    </row>
    <row r="393" spans="1:7" x14ac:dyDescent="0.35">
      <c r="A393">
        <v>200686</v>
      </c>
      <c r="B393">
        <v>603</v>
      </c>
      <c r="C393">
        <v>95469</v>
      </c>
      <c r="D393">
        <v>2.0096639144842252E-2</v>
      </c>
      <c r="E393">
        <v>1.3946205722346668E-2</v>
      </c>
      <c r="F393" s="30" t="s">
        <v>76</v>
      </c>
      <c r="G393" t="s">
        <v>77</v>
      </c>
    </row>
    <row r="394" spans="1:7" x14ac:dyDescent="0.35">
      <c r="A394">
        <v>200687</v>
      </c>
      <c r="B394">
        <v>598</v>
      </c>
      <c r="C394">
        <v>95469</v>
      </c>
      <c r="D394">
        <v>6.5421807742468922E-3</v>
      </c>
      <c r="E394">
        <v>2.7814061974343073E-3</v>
      </c>
      <c r="F394" s="30" t="s">
        <v>76</v>
      </c>
      <c r="G394" t="s">
        <v>77</v>
      </c>
    </row>
    <row r="395" spans="1:7" x14ac:dyDescent="0.35">
      <c r="A395">
        <v>200688</v>
      </c>
      <c r="B395">
        <v>610</v>
      </c>
      <c r="C395">
        <v>95469</v>
      </c>
      <c r="D395">
        <v>5.0535408375919112E-3</v>
      </c>
      <c r="E395">
        <v>5.0143661024167801E-3</v>
      </c>
      <c r="F395" s="30" t="s">
        <v>76</v>
      </c>
      <c r="G395" t="s">
        <v>77</v>
      </c>
    </row>
    <row r="396" spans="1:7" x14ac:dyDescent="0.35">
      <c r="A396">
        <v>200689</v>
      </c>
      <c r="B396">
        <v>599</v>
      </c>
      <c r="C396">
        <v>95469</v>
      </c>
      <c r="D396">
        <v>8.5400922681785792E-3</v>
      </c>
      <c r="E396">
        <v>7.6782480943256935E-3</v>
      </c>
      <c r="F396" s="30" t="s">
        <v>76</v>
      </c>
      <c r="G396" t="s">
        <v>77</v>
      </c>
    </row>
    <row r="397" spans="1:7" x14ac:dyDescent="0.35">
      <c r="A397">
        <v>200690</v>
      </c>
      <c r="B397">
        <v>609</v>
      </c>
      <c r="C397">
        <v>95469</v>
      </c>
      <c r="D397">
        <v>1.5669894070052437E-3</v>
      </c>
      <c r="E397">
        <v>1.2653439461567342E-2</v>
      </c>
      <c r="F397" s="30" t="s">
        <v>76</v>
      </c>
      <c r="G397" t="s">
        <v>77</v>
      </c>
    </row>
    <row r="398" spans="1:7" x14ac:dyDescent="0.35">
      <c r="A398">
        <v>200691</v>
      </c>
      <c r="B398">
        <v>1051</v>
      </c>
      <c r="C398">
        <v>95469</v>
      </c>
      <c r="D398">
        <v>3.6040756361120606E-3</v>
      </c>
      <c r="E398">
        <v>7.2473260073992532E-3</v>
      </c>
      <c r="F398" s="30" t="s">
        <v>76</v>
      </c>
      <c r="G398" t="s">
        <v>77</v>
      </c>
    </row>
    <row r="399" spans="1:7" x14ac:dyDescent="0.35">
      <c r="A399">
        <v>200692</v>
      </c>
      <c r="B399">
        <v>1049</v>
      </c>
      <c r="C399">
        <v>95469</v>
      </c>
      <c r="D399">
        <v>7.1298018018738597E-3</v>
      </c>
      <c r="E399">
        <v>1.4259603603747719E-2</v>
      </c>
      <c r="F399" s="30" t="s">
        <v>76</v>
      </c>
      <c r="G399" t="s">
        <v>77</v>
      </c>
    </row>
    <row r="400" spans="1:7" x14ac:dyDescent="0.35">
      <c r="A400">
        <v>200693</v>
      </c>
      <c r="B400">
        <v>1045</v>
      </c>
      <c r="C400">
        <v>95469</v>
      </c>
      <c r="D400">
        <v>4.3092208692644204E-4</v>
      </c>
      <c r="E400">
        <v>9.7936837937827727E-4</v>
      </c>
      <c r="F400" s="30" t="s">
        <v>76</v>
      </c>
      <c r="G400" t="s">
        <v>77</v>
      </c>
    </row>
    <row r="401" spans="1:7" x14ac:dyDescent="0.35">
      <c r="A401">
        <v>200694</v>
      </c>
      <c r="B401">
        <v>1043</v>
      </c>
      <c r="C401">
        <v>95469</v>
      </c>
      <c r="D401">
        <v>4.3092208692644204E-4</v>
      </c>
      <c r="E401">
        <v>4.3092208692644204E-4</v>
      </c>
      <c r="F401" s="30" t="s">
        <v>76</v>
      </c>
      <c r="G401" t="s">
        <v>77</v>
      </c>
    </row>
    <row r="402" spans="1:7" x14ac:dyDescent="0.35">
      <c r="A402">
        <v>200695</v>
      </c>
      <c r="B402">
        <v>1048</v>
      </c>
      <c r="C402">
        <v>95469</v>
      </c>
      <c r="D402">
        <v>4.3092208692644204E-4</v>
      </c>
      <c r="E402">
        <v>1.1752420552539329E-3</v>
      </c>
      <c r="F402" s="30" t="s">
        <v>76</v>
      </c>
      <c r="G402" t="s">
        <v>77</v>
      </c>
    </row>
    <row r="403" spans="1:7" x14ac:dyDescent="0.35">
      <c r="A403">
        <v>200696</v>
      </c>
      <c r="B403">
        <v>1047</v>
      </c>
      <c r="C403">
        <v>95469</v>
      </c>
      <c r="D403">
        <v>4.7009682210157316E-4</v>
      </c>
      <c r="E403">
        <v>1.0968925849036708E-3</v>
      </c>
      <c r="F403" s="30" t="s">
        <v>76</v>
      </c>
      <c r="G403" t="s">
        <v>77</v>
      </c>
    </row>
    <row r="404" spans="1:7" x14ac:dyDescent="0.35">
      <c r="A404">
        <v>200697</v>
      </c>
      <c r="B404">
        <v>1042</v>
      </c>
      <c r="C404">
        <v>95469</v>
      </c>
      <c r="D404">
        <v>5.0927155727670422E-4</v>
      </c>
      <c r="E404">
        <v>5.8762102762696645E-4</v>
      </c>
      <c r="F404" s="30" t="s">
        <v>76</v>
      </c>
      <c r="G404" t="s">
        <v>77</v>
      </c>
    </row>
    <row r="405" spans="1:7" x14ac:dyDescent="0.35">
      <c r="A405">
        <v>200698</v>
      </c>
      <c r="B405">
        <v>140</v>
      </c>
      <c r="C405">
        <v>95469</v>
      </c>
      <c r="D405">
        <v>2.4680083160332589E-3</v>
      </c>
      <c r="E405">
        <v>8.2266943867775302E-4</v>
      </c>
      <c r="F405" s="30" t="s">
        <v>76</v>
      </c>
      <c r="G405" t="s">
        <v>77</v>
      </c>
    </row>
    <row r="406" spans="1:7" x14ac:dyDescent="0.35">
      <c r="A406">
        <v>200699</v>
      </c>
      <c r="B406">
        <v>156</v>
      </c>
      <c r="C406">
        <v>95469</v>
      </c>
      <c r="D406">
        <v>5.2494145134675671E-3</v>
      </c>
      <c r="E406">
        <v>8.7359659440542341E-3</v>
      </c>
      <c r="F406" s="30" t="s">
        <v>76</v>
      </c>
      <c r="G406" t="s">
        <v>77</v>
      </c>
    </row>
    <row r="407" spans="1:7" x14ac:dyDescent="0.35">
      <c r="A407">
        <v>200700</v>
      </c>
      <c r="B407">
        <v>149</v>
      </c>
      <c r="C407">
        <v>95469</v>
      </c>
      <c r="D407">
        <v>9.2060627661558064E-3</v>
      </c>
      <c r="E407">
        <v>6.5813555094220242E-3</v>
      </c>
      <c r="F407" s="30" t="s">
        <v>76</v>
      </c>
      <c r="G407" t="s">
        <v>77</v>
      </c>
    </row>
    <row r="408" spans="1:7" x14ac:dyDescent="0.35">
      <c r="A408">
        <v>200701</v>
      </c>
      <c r="B408">
        <v>130</v>
      </c>
      <c r="C408">
        <v>95469</v>
      </c>
      <c r="D408">
        <v>1.3319409959544571E-2</v>
      </c>
      <c r="E408">
        <v>7.7174228295008255E-3</v>
      </c>
      <c r="F408" s="30" t="s">
        <v>76</v>
      </c>
      <c r="G408" t="s">
        <v>77</v>
      </c>
    </row>
    <row r="409" spans="1:7" x14ac:dyDescent="0.35">
      <c r="A409">
        <v>200702</v>
      </c>
      <c r="B409">
        <v>193</v>
      </c>
      <c r="C409">
        <v>95469</v>
      </c>
      <c r="D409">
        <v>1.39853804575218E-2</v>
      </c>
      <c r="E409">
        <v>7.599898623975432E-3</v>
      </c>
      <c r="F409" s="30" t="s">
        <v>76</v>
      </c>
      <c r="G409" t="s">
        <v>77</v>
      </c>
    </row>
    <row r="410" spans="1:7" x14ac:dyDescent="0.35">
      <c r="A410">
        <v>200703</v>
      </c>
      <c r="B410">
        <v>264</v>
      </c>
      <c r="C410">
        <v>95469</v>
      </c>
      <c r="D410">
        <v>1.7667805563984122E-2</v>
      </c>
      <c r="E410">
        <v>1.1478197406313411E-2</v>
      </c>
      <c r="F410" s="30" t="s">
        <v>76</v>
      </c>
      <c r="G410" t="s">
        <v>77</v>
      </c>
    </row>
    <row r="411" spans="1:7" x14ac:dyDescent="0.35">
      <c r="A411">
        <v>200704</v>
      </c>
      <c r="B411">
        <v>244</v>
      </c>
      <c r="C411">
        <v>95469</v>
      </c>
      <c r="D411">
        <v>1.5983291951453489E-2</v>
      </c>
      <c r="E411">
        <v>1.4181254133397455E-2</v>
      </c>
      <c r="F411" s="30" t="s">
        <v>76</v>
      </c>
      <c r="G411" t="s">
        <v>77</v>
      </c>
    </row>
    <row r="412" spans="1:7" x14ac:dyDescent="0.35">
      <c r="A412">
        <v>200705</v>
      </c>
      <c r="B412">
        <v>121</v>
      </c>
      <c r="C412">
        <v>95469</v>
      </c>
      <c r="D412">
        <v>4.7009682210157316E-3</v>
      </c>
      <c r="E412">
        <v>8.6967912088791038E-3</v>
      </c>
      <c r="F412" s="30" t="s">
        <v>76</v>
      </c>
      <c r="G412" t="s">
        <v>77</v>
      </c>
    </row>
    <row r="413" spans="1:7" x14ac:dyDescent="0.35">
      <c r="A413">
        <v>200706</v>
      </c>
      <c r="B413">
        <v>253</v>
      </c>
      <c r="C413">
        <v>95469</v>
      </c>
      <c r="D413">
        <v>1.4886399366549816E-3</v>
      </c>
      <c r="E413">
        <v>1.9587367587565545E-3</v>
      </c>
      <c r="F413" s="30" t="s">
        <v>76</v>
      </c>
      <c r="G413" t="s">
        <v>77</v>
      </c>
    </row>
    <row r="414" spans="1:7" x14ac:dyDescent="0.35">
      <c r="A414">
        <v>200707</v>
      </c>
      <c r="B414">
        <v>205</v>
      </c>
      <c r="C414">
        <v>95469</v>
      </c>
      <c r="D414">
        <v>2.1076007524220529E-2</v>
      </c>
      <c r="E414">
        <v>2.0214163350367645E-2</v>
      </c>
      <c r="F414" s="30" t="s">
        <v>76</v>
      </c>
      <c r="G414" t="s">
        <v>77</v>
      </c>
    </row>
    <row r="415" spans="1:7" x14ac:dyDescent="0.35">
      <c r="A415">
        <v>200708</v>
      </c>
      <c r="B415">
        <v>247</v>
      </c>
      <c r="C415">
        <v>95469</v>
      </c>
      <c r="D415">
        <v>6.4246565687214987E-3</v>
      </c>
      <c r="E415">
        <v>1.1360673200788016E-2</v>
      </c>
      <c r="F415" s="30" t="s">
        <v>76</v>
      </c>
      <c r="G415" t="s">
        <v>77</v>
      </c>
    </row>
    <row r="416" spans="1:7" x14ac:dyDescent="0.35">
      <c r="A416">
        <v>200709</v>
      </c>
      <c r="B416">
        <v>76</v>
      </c>
      <c r="C416">
        <v>95469</v>
      </c>
      <c r="D416">
        <v>2.6247072567337833E-2</v>
      </c>
      <c r="E416">
        <v>1.743275715293334E-2</v>
      </c>
      <c r="F416" s="30" t="s">
        <v>76</v>
      </c>
      <c r="G416" t="s">
        <v>77</v>
      </c>
    </row>
    <row r="417" spans="1:7" x14ac:dyDescent="0.35">
      <c r="A417">
        <v>200710</v>
      </c>
      <c r="B417">
        <v>107</v>
      </c>
      <c r="C417">
        <v>95469</v>
      </c>
      <c r="D417">
        <v>7.0514523315235974E-4</v>
      </c>
      <c r="E417">
        <v>1.3711157311295881E-3</v>
      </c>
      <c r="F417" s="30" t="s">
        <v>76</v>
      </c>
      <c r="G417" t="s">
        <v>77</v>
      </c>
    </row>
    <row r="418" spans="1:7" x14ac:dyDescent="0.35">
      <c r="A418">
        <v>200711</v>
      </c>
      <c r="B418">
        <v>106</v>
      </c>
      <c r="C418">
        <v>95469</v>
      </c>
      <c r="D418">
        <v>0</v>
      </c>
      <c r="E418">
        <v>3.9174735175131094E-5</v>
      </c>
      <c r="F418" s="30" t="s">
        <v>76</v>
      </c>
      <c r="G418" t="s">
        <v>77</v>
      </c>
    </row>
    <row r="419" spans="1:7" x14ac:dyDescent="0.35">
      <c r="A419">
        <v>200712</v>
      </c>
      <c r="B419">
        <v>1465</v>
      </c>
      <c r="C419">
        <v>95469</v>
      </c>
      <c r="D419">
        <v>3.0164546084850944E-3</v>
      </c>
      <c r="E419">
        <v>2.8205809326094389E-3</v>
      </c>
      <c r="F419" s="30" t="s">
        <v>76</v>
      </c>
      <c r="G419" t="s">
        <v>77</v>
      </c>
    </row>
    <row r="420" spans="1:7" x14ac:dyDescent="0.35">
      <c r="A420">
        <v>200713</v>
      </c>
      <c r="B420">
        <v>141</v>
      </c>
      <c r="C420">
        <v>95469</v>
      </c>
      <c r="D420">
        <v>2.1624453816672363E-2</v>
      </c>
      <c r="E420">
        <v>1.3123536283668916E-2</v>
      </c>
      <c r="F420" s="30" t="s">
        <v>76</v>
      </c>
      <c r="G420" t="s">
        <v>77</v>
      </c>
    </row>
    <row r="421" spans="1:7" x14ac:dyDescent="0.35">
      <c r="A421">
        <v>200714</v>
      </c>
      <c r="B421">
        <v>550</v>
      </c>
      <c r="C421">
        <v>95469</v>
      </c>
      <c r="D421">
        <v>2.2838870607101429E-2</v>
      </c>
      <c r="E421">
        <v>1.8177077121260824E-2</v>
      </c>
      <c r="F421" s="30" t="s">
        <v>76</v>
      </c>
      <c r="G421" t="s">
        <v>77</v>
      </c>
    </row>
    <row r="422" spans="1:7" x14ac:dyDescent="0.35">
      <c r="A422">
        <v>200715</v>
      </c>
      <c r="B422">
        <v>19</v>
      </c>
      <c r="C422">
        <v>95469</v>
      </c>
      <c r="D422">
        <v>1.6061641421803747E-3</v>
      </c>
      <c r="E422">
        <v>1.8803872884062926E-3</v>
      </c>
      <c r="F422" s="30" t="s">
        <v>76</v>
      </c>
      <c r="G422" t="s">
        <v>77</v>
      </c>
    </row>
    <row r="423" spans="1:7" x14ac:dyDescent="0.35">
      <c r="A423">
        <v>200716</v>
      </c>
      <c r="B423">
        <v>515</v>
      </c>
      <c r="C423">
        <v>95469</v>
      </c>
      <c r="D423">
        <v>3.7568571032950721E-2</v>
      </c>
      <c r="E423">
        <v>0.20300347767752935</v>
      </c>
      <c r="F423" s="30" t="s">
        <v>76</v>
      </c>
      <c r="G423" t="s">
        <v>77</v>
      </c>
    </row>
    <row r="424" spans="1:7" x14ac:dyDescent="0.35">
      <c r="A424">
        <v>200717</v>
      </c>
      <c r="B424">
        <v>2640</v>
      </c>
      <c r="C424">
        <v>95469</v>
      </c>
      <c r="D424">
        <v>0.81675405366630827</v>
      </c>
      <c r="E424">
        <v>0.39347104009901668</v>
      </c>
      <c r="F424" s="30" t="s">
        <v>76</v>
      </c>
      <c r="G424" t="s">
        <v>77</v>
      </c>
    </row>
    <row r="425" spans="1:7" x14ac:dyDescent="0.35">
      <c r="A425">
        <v>200718</v>
      </c>
      <c r="B425">
        <v>2641</v>
      </c>
      <c r="C425">
        <v>95469</v>
      </c>
      <c r="D425">
        <v>1.0261038384422088</v>
      </c>
      <c r="E425">
        <v>0.66444268330539857</v>
      </c>
      <c r="F425" s="30" t="s">
        <v>76</v>
      </c>
      <c r="G425" t="s">
        <v>77</v>
      </c>
    </row>
    <row r="426" spans="1:7" x14ac:dyDescent="0.35">
      <c r="A426">
        <v>200719</v>
      </c>
      <c r="B426">
        <v>2642</v>
      </c>
      <c r="C426">
        <v>95469</v>
      </c>
      <c r="D426">
        <v>6.0133218493826232E-2</v>
      </c>
      <c r="E426">
        <v>0.11270571309885216</v>
      </c>
      <c r="F426" s="30" t="s">
        <v>76</v>
      </c>
      <c r="G426" t="s">
        <v>77</v>
      </c>
    </row>
    <row r="427" spans="1:7" x14ac:dyDescent="0.35">
      <c r="A427">
        <v>200720</v>
      </c>
      <c r="B427">
        <v>3043</v>
      </c>
      <c r="C427">
        <v>95469</v>
      </c>
      <c r="D427">
        <v>7.2003163251890948E-2</v>
      </c>
      <c r="E427">
        <v>7.8897916642714033E-2</v>
      </c>
      <c r="F427" s="30" t="s">
        <v>76</v>
      </c>
      <c r="G427" t="s">
        <v>77</v>
      </c>
    </row>
    <row r="428" spans="1:7" x14ac:dyDescent="0.35">
      <c r="A428">
        <v>200721</v>
      </c>
      <c r="B428">
        <v>2643</v>
      </c>
      <c r="C428">
        <v>95469</v>
      </c>
      <c r="D428">
        <v>4.5403518067976933E-2</v>
      </c>
      <c r="E428">
        <v>2.7774887239167944E-2</v>
      </c>
      <c r="F428" s="30" t="s">
        <v>76</v>
      </c>
      <c r="G428" t="s">
        <v>77</v>
      </c>
    </row>
    <row r="429" spans="1:7" x14ac:dyDescent="0.35">
      <c r="A429">
        <v>200722</v>
      </c>
      <c r="B429">
        <v>2645</v>
      </c>
      <c r="C429">
        <v>95469</v>
      </c>
      <c r="D429">
        <v>0.16903898228069067</v>
      </c>
      <c r="E429">
        <v>8.9435920404824273E-2</v>
      </c>
      <c r="F429" s="30" t="s">
        <v>76</v>
      </c>
      <c r="G429" t="s">
        <v>77</v>
      </c>
    </row>
    <row r="430" spans="1:7" x14ac:dyDescent="0.35">
      <c r="A430">
        <v>200723</v>
      </c>
      <c r="B430">
        <v>2644</v>
      </c>
      <c r="C430">
        <v>95469</v>
      </c>
      <c r="D430">
        <v>1.1321498465612886E-2</v>
      </c>
      <c r="E430">
        <v>7.8741217702013484E-3</v>
      </c>
      <c r="F430" s="30" t="s">
        <v>76</v>
      </c>
      <c r="G430" t="s">
        <v>77</v>
      </c>
    </row>
    <row r="431" spans="1:7" x14ac:dyDescent="0.35">
      <c r="A431">
        <v>200724</v>
      </c>
      <c r="B431">
        <v>1670</v>
      </c>
      <c r="C431">
        <v>95469</v>
      </c>
      <c r="D431">
        <v>0.39061128443123211</v>
      </c>
      <c r="E431">
        <v>0.31390715295832544</v>
      </c>
      <c r="F431" s="30" t="s">
        <v>76</v>
      </c>
      <c r="G431" t="s">
        <v>77</v>
      </c>
    </row>
    <row r="432" spans="1:7" x14ac:dyDescent="0.35">
      <c r="A432">
        <v>200725</v>
      </c>
      <c r="B432">
        <v>3024</v>
      </c>
      <c r="C432">
        <v>95469</v>
      </c>
      <c r="D432">
        <v>2.9028478764772145E-2</v>
      </c>
      <c r="E432">
        <v>4.0741724582136337E-3</v>
      </c>
      <c r="F432" s="30" t="s">
        <v>76</v>
      </c>
      <c r="G432" t="s">
        <v>77</v>
      </c>
    </row>
    <row r="433" spans="1:7" x14ac:dyDescent="0.35">
      <c r="A433">
        <v>200726</v>
      </c>
      <c r="B433">
        <v>1747</v>
      </c>
      <c r="C433">
        <v>95469</v>
      </c>
      <c r="D433">
        <v>3.3807796456138142E-2</v>
      </c>
      <c r="E433">
        <v>3.3690272250612736E-3</v>
      </c>
      <c r="F433" s="30" t="s">
        <v>76</v>
      </c>
      <c r="G433" t="s">
        <v>77</v>
      </c>
    </row>
    <row r="434" spans="1:7" x14ac:dyDescent="0.35">
      <c r="A434">
        <v>200727</v>
      </c>
      <c r="B434">
        <v>1013</v>
      </c>
      <c r="C434">
        <v>95469</v>
      </c>
      <c r="D434">
        <v>0.40894506049319351</v>
      </c>
      <c r="E434">
        <v>0.28162717117401742</v>
      </c>
      <c r="F434" s="30" t="s">
        <v>76</v>
      </c>
      <c r="G434" t="s">
        <v>77</v>
      </c>
    </row>
    <row r="435" spans="1:7" x14ac:dyDescent="0.35">
      <c r="A435">
        <v>200728</v>
      </c>
      <c r="B435">
        <v>2105</v>
      </c>
      <c r="C435">
        <v>95469</v>
      </c>
      <c r="D435">
        <v>1.1203974260087492E-2</v>
      </c>
      <c r="E435">
        <v>6.0720839521453199E-3</v>
      </c>
      <c r="F435" s="30" t="s">
        <v>76</v>
      </c>
      <c r="G435" t="s">
        <v>77</v>
      </c>
    </row>
    <row r="436" spans="1:7" x14ac:dyDescent="0.35">
      <c r="A436">
        <v>200729</v>
      </c>
      <c r="B436">
        <v>3044</v>
      </c>
      <c r="C436">
        <v>95469</v>
      </c>
      <c r="D436">
        <v>6.4168216216864735E-2</v>
      </c>
      <c r="E436">
        <v>4.473754756999971E-2</v>
      </c>
      <c r="F436" s="30" t="s">
        <v>76</v>
      </c>
      <c r="G436" t="s">
        <v>77</v>
      </c>
    </row>
    <row r="437" spans="1:7" x14ac:dyDescent="0.35">
      <c r="A437">
        <v>200730</v>
      </c>
      <c r="B437">
        <v>1012</v>
      </c>
      <c r="C437">
        <v>95469</v>
      </c>
      <c r="D437">
        <v>5.7586860707442705E-2</v>
      </c>
      <c r="E437">
        <v>3.9213909910306224E-2</v>
      </c>
      <c r="F437" s="30" t="s">
        <v>76</v>
      </c>
      <c r="G437" t="s">
        <v>77</v>
      </c>
    </row>
    <row r="438" spans="1:7" x14ac:dyDescent="0.35">
      <c r="A438">
        <v>200731</v>
      </c>
      <c r="B438">
        <v>1015</v>
      </c>
      <c r="C438">
        <v>95469</v>
      </c>
      <c r="D438">
        <v>7.443199683274908E-4</v>
      </c>
      <c r="E438">
        <v>4.3092208692644204E-4</v>
      </c>
      <c r="F438" s="30" t="s">
        <v>76</v>
      </c>
      <c r="G438" t="s">
        <v>77</v>
      </c>
    </row>
    <row r="439" spans="1:7" x14ac:dyDescent="0.35">
      <c r="A439">
        <v>200732</v>
      </c>
      <c r="B439">
        <v>839</v>
      </c>
      <c r="C439">
        <v>95469</v>
      </c>
      <c r="D439">
        <v>0.67646932700416385</v>
      </c>
      <c r="E439">
        <v>0.48494404673294783</v>
      </c>
      <c r="F439" s="30" t="s">
        <v>76</v>
      </c>
      <c r="G439" t="s">
        <v>78</v>
      </c>
    </row>
    <row r="440" spans="1:7" x14ac:dyDescent="0.35">
      <c r="A440">
        <v>200733</v>
      </c>
      <c r="B440">
        <v>281</v>
      </c>
      <c r="C440">
        <v>95469</v>
      </c>
      <c r="D440">
        <v>2.1513981063478491</v>
      </c>
      <c r="E440">
        <v>1.8170809163632804</v>
      </c>
      <c r="F440" s="30" t="s">
        <v>76</v>
      </c>
      <c r="G440" t="s">
        <v>77</v>
      </c>
    </row>
    <row r="441" spans="1:7" x14ac:dyDescent="0.35">
      <c r="A441">
        <v>200734</v>
      </c>
      <c r="B441">
        <v>2562</v>
      </c>
      <c r="C441">
        <v>95469</v>
      </c>
      <c r="D441">
        <v>0.68395170142261374</v>
      </c>
      <c r="E441">
        <v>0.46711954222826313</v>
      </c>
      <c r="F441" s="30" t="s">
        <v>76</v>
      </c>
      <c r="G441" t="s">
        <v>77</v>
      </c>
    </row>
    <row r="442" spans="1:7" x14ac:dyDescent="0.35">
      <c r="A442">
        <v>200735</v>
      </c>
      <c r="B442">
        <v>536</v>
      </c>
      <c r="C442">
        <v>95469</v>
      </c>
      <c r="D442">
        <v>0.67658685120968909</v>
      </c>
      <c r="E442">
        <v>0.37874133967316742</v>
      </c>
      <c r="F442" s="30" t="s">
        <v>76</v>
      </c>
      <c r="G442" t="s">
        <v>77</v>
      </c>
    </row>
    <row r="443" spans="1:7" x14ac:dyDescent="0.35">
      <c r="A443">
        <v>200736</v>
      </c>
      <c r="B443">
        <v>544</v>
      </c>
      <c r="C443">
        <v>95469</v>
      </c>
      <c r="D443">
        <v>0.12567255044182052</v>
      </c>
      <c r="E443">
        <v>7.4236123156873418E-2</v>
      </c>
      <c r="F443" s="30" t="s">
        <v>76</v>
      </c>
      <c r="G443" t="s">
        <v>77</v>
      </c>
    </row>
    <row r="444" spans="1:7" x14ac:dyDescent="0.35">
      <c r="A444">
        <v>200737</v>
      </c>
      <c r="B444">
        <v>3045</v>
      </c>
      <c r="C444">
        <v>95469</v>
      </c>
      <c r="D444">
        <v>0.31445559925077726</v>
      </c>
      <c r="E444">
        <v>0.20472716602523508</v>
      </c>
      <c r="F444" s="30" t="s">
        <v>76</v>
      </c>
      <c r="G444" t="s">
        <v>77</v>
      </c>
    </row>
    <row r="445" spans="1:7" x14ac:dyDescent="0.35">
      <c r="A445">
        <v>200738</v>
      </c>
      <c r="B445">
        <v>465</v>
      </c>
      <c r="C445">
        <v>95469</v>
      </c>
      <c r="D445">
        <v>0.96205314643086937</v>
      </c>
      <c r="E445">
        <v>0.19031086348078685</v>
      </c>
      <c r="F445" s="30" t="s">
        <v>76</v>
      </c>
      <c r="G445" t="s">
        <v>78</v>
      </c>
    </row>
    <row r="446" spans="1:7" x14ac:dyDescent="0.35">
      <c r="A446">
        <v>200739</v>
      </c>
      <c r="B446">
        <v>279</v>
      </c>
      <c r="C446">
        <v>95469</v>
      </c>
      <c r="D446">
        <v>1.4120925041227754</v>
      </c>
      <c r="E446">
        <v>0.63365134145774538</v>
      </c>
      <c r="F446" s="30" t="s">
        <v>76</v>
      </c>
      <c r="G446" t="s">
        <v>78</v>
      </c>
    </row>
    <row r="447" spans="1:7" x14ac:dyDescent="0.35">
      <c r="A447">
        <v>200740</v>
      </c>
      <c r="B447">
        <v>3046</v>
      </c>
      <c r="C447">
        <v>95469</v>
      </c>
      <c r="D447">
        <v>0.37780114602896425</v>
      </c>
      <c r="E447">
        <v>0.19003664033456091</v>
      </c>
      <c r="F447" s="30" t="s">
        <v>76</v>
      </c>
      <c r="G447" t="s">
        <v>78</v>
      </c>
    </row>
    <row r="448" spans="1:7" x14ac:dyDescent="0.35">
      <c r="A448">
        <v>200741</v>
      </c>
      <c r="B448">
        <v>2119</v>
      </c>
      <c r="C448">
        <v>95469</v>
      </c>
      <c r="D448">
        <v>0.15920612375173276</v>
      </c>
      <c r="E448">
        <v>0.13425181744517428</v>
      </c>
      <c r="F448" s="30" t="s">
        <v>76</v>
      </c>
      <c r="G448" t="s">
        <v>77</v>
      </c>
    </row>
    <row r="449" spans="1:7" x14ac:dyDescent="0.35">
      <c r="A449">
        <v>200742</v>
      </c>
      <c r="B449">
        <v>313</v>
      </c>
      <c r="C449">
        <v>95469</v>
      </c>
      <c r="D449">
        <v>0.14294860865405337</v>
      </c>
      <c r="E449">
        <v>0.10404809662514818</v>
      </c>
      <c r="F449" s="30" t="s">
        <v>76</v>
      </c>
      <c r="G449" t="s">
        <v>77</v>
      </c>
    </row>
    <row r="450" spans="1:7" x14ac:dyDescent="0.35">
      <c r="A450">
        <v>200743</v>
      </c>
      <c r="B450">
        <v>845</v>
      </c>
      <c r="C450">
        <v>95469</v>
      </c>
      <c r="D450">
        <v>5.1123029403546079E-2</v>
      </c>
      <c r="E450">
        <v>3.8861337293730043E-2</v>
      </c>
      <c r="F450" s="30" t="s">
        <v>76</v>
      </c>
      <c r="G450" t="s">
        <v>77</v>
      </c>
    </row>
    <row r="451" spans="1:7" x14ac:dyDescent="0.35">
      <c r="A451">
        <v>200744</v>
      </c>
      <c r="B451">
        <v>840</v>
      </c>
      <c r="C451">
        <v>95469</v>
      </c>
      <c r="D451">
        <v>2.8362508266794911E-2</v>
      </c>
      <c r="E451">
        <v>2.2290424314649594E-2</v>
      </c>
      <c r="F451" s="30" t="s">
        <v>76</v>
      </c>
      <c r="G451" t="s">
        <v>77</v>
      </c>
    </row>
    <row r="452" spans="1:7" x14ac:dyDescent="0.35">
      <c r="A452">
        <v>200745</v>
      </c>
      <c r="B452">
        <v>1065</v>
      </c>
      <c r="C452">
        <v>95469</v>
      </c>
      <c r="D452">
        <v>6.0720839521453199E-3</v>
      </c>
      <c r="E452">
        <v>4.3875703396146831E-3</v>
      </c>
      <c r="F452" s="30" t="s">
        <v>76</v>
      </c>
      <c r="G452" t="s">
        <v>77</v>
      </c>
    </row>
    <row r="453" spans="1:7" x14ac:dyDescent="0.35">
      <c r="A453">
        <v>200746</v>
      </c>
      <c r="B453">
        <v>1057</v>
      </c>
      <c r="C453">
        <v>95469</v>
      </c>
      <c r="D453">
        <v>8.8926648847547588E-3</v>
      </c>
      <c r="E453">
        <v>1.1517372141488541E-2</v>
      </c>
      <c r="F453" s="30" t="s">
        <v>76</v>
      </c>
      <c r="G453" t="s">
        <v>77</v>
      </c>
    </row>
    <row r="454" spans="1:7" x14ac:dyDescent="0.35">
      <c r="A454">
        <v>200747</v>
      </c>
      <c r="B454">
        <v>997</v>
      </c>
      <c r="C454">
        <v>95469</v>
      </c>
      <c r="D454">
        <v>8.6184417385288415E-3</v>
      </c>
      <c r="E454">
        <v>1.3045186813318656E-2</v>
      </c>
      <c r="F454" s="30" t="s">
        <v>76</v>
      </c>
      <c r="G454" t="s">
        <v>77</v>
      </c>
    </row>
    <row r="455" spans="1:7" x14ac:dyDescent="0.35">
      <c r="A455">
        <v>200748</v>
      </c>
      <c r="B455">
        <v>283</v>
      </c>
      <c r="C455">
        <v>95469</v>
      </c>
      <c r="D455">
        <v>0.17840174398754699</v>
      </c>
      <c r="E455">
        <v>8.5244223741085257E-2</v>
      </c>
      <c r="F455" s="30" t="s">
        <v>76</v>
      </c>
      <c r="G455" t="s">
        <v>78</v>
      </c>
    </row>
    <row r="456" spans="1:7" x14ac:dyDescent="0.35">
      <c r="A456">
        <v>200749</v>
      </c>
      <c r="B456">
        <v>382</v>
      </c>
      <c r="C456">
        <v>95469</v>
      </c>
      <c r="D456">
        <v>8.8221503614395222E-2</v>
      </c>
      <c r="E456">
        <v>8.688956261844076E-2</v>
      </c>
      <c r="F456" s="30" t="s">
        <v>76</v>
      </c>
      <c r="G456" t="s">
        <v>77</v>
      </c>
    </row>
    <row r="457" spans="1:7" x14ac:dyDescent="0.35">
      <c r="A457">
        <v>200750</v>
      </c>
      <c r="B457">
        <v>3047</v>
      </c>
      <c r="C457">
        <v>95469</v>
      </c>
      <c r="D457">
        <v>3.9057210969605703E-2</v>
      </c>
      <c r="E457">
        <v>2.5189354717609289E-2</v>
      </c>
      <c r="F457" s="30" t="s">
        <v>76</v>
      </c>
      <c r="G457" t="s">
        <v>77</v>
      </c>
    </row>
    <row r="458" spans="1:7" x14ac:dyDescent="0.35">
      <c r="A458">
        <v>200751</v>
      </c>
      <c r="B458">
        <v>531</v>
      </c>
      <c r="C458">
        <v>95469</v>
      </c>
      <c r="D458">
        <v>1.2720428258716816</v>
      </c>
      <c r="E458">
        <v>10.340876494709004</v>
      </c>
      <c r="F458" s="30" t="s">
        <v>76</v>
      </c>
      <c r="G458" t="s">
        <v>77</v>
      </c>
    </row>
    <row r="459" spans="1:7" x14ac:dyDescent="0.35">
      <c r="A459">
        <v>200752</v>
      </c>
      <c r="B459">
        <v>442</v>
      </c>
      <c r="C459">
        <v>95469</v>
      </c>
      <c r="D459">
        <v>22.419622591257173</v>
      </c>
      <c r="E459">
        <v>41.234346876963613</v>
      </c>
      <c r="F459" s="30" t="s">
        <v>76</v>
      </c>
      <c r="G459" t="s">
        <v>77</v>
      </c>
    </row>
    <row r="460" spans="1:7" x14ac:dyDescent="0.35">
      <c r="A460">
        <v>200753</v>
      </c>
      <c r="B460">
        <v>513</v>
      </c>
      <c r="C460">
        <v>95469</v>
      </c>
      <c r="D460">
        <v>9.9033730522731414E-2</v>
      </c>
      <c r="E460">
        <v>6.2483702604334092E-2</v>
      </c>
      <c r="F460" s="30" t="s">
        <v>76</v>
      </c>
      <c r="G460" t="s">
        <v>77</v>
      </c>
    </row>
    <row r="461" spans="1:7" x14ac:dyDescent="0.35">
      <c r="A461">
        <v>200754</v>
      </c>
      <c r="B461">
        <v>440</v>
      </c>
      <c r="C461">
        <v>95469</v>
      </c>
      <c r="D461">
        <v>4.5834440154903381E-3</v>
      </c>
      <c r="E461">
        <v>9.1668880309806761E-3</v>
      </c>
      <c r="F461" s="30" t="s">
        <v>76</v>
      </c>
      <c r="G461" t="s">
        <v>77</v>
      </c>
    </row>
    <row r="462" spans="1:7" x14ac:dyDescent="0.35">
      <c r="A462">
        <v>200755</v>
      </c>
      <c r="B462">
        <v>3048</v>
      </c>
      <c r="C462">
        <v>95469</v>
      </c>
      <c r="D462">
        <v>7.9132965053764805E-3</v>
      </c>
      <c r="E462">
        <v>3.3298524898861428E-3</v>
      </c>
      <c r="F462" s="30" t="s">
        <v>76</v>
      </c>
      <c r="G462" t="s">
        <v>77</v>
      </c>
    </row>
    <row r="463" spans="1:7" x14ac:dyDescent="0.35">
      <c r="A463">
        <v>200756</v>
      </c>
      <c r="B463">
        <v>301</v>
      </c>
      <c r="C463">
        <v>95469</v>
      </c>
      <c r="D463">
        <v>0.36150445619610977</v>
      </c>
      <c r="E463">
        <v>0.28875697297589126</v>
      </c>
      <c r="F463" s="30" t="s">
        <v>76</v>
      </c>
      <c r="G463" t="s">
        <v>77</v>
      </c>
    </row>
    <row r="464" spans="1:7" x14ac:dyDescent="0.35">
      <c r="A464">
        <v>200757</v>
      </c>
      <c r="B464">
        <v>3020</v>
      </c>
      <c r="C464">
        <v>95469</v>
      </c>
      <c r="D464">
        <v>2.8401683001970043E-2</v>
      </c>
      <c r="E464">
        <v>1.6335864568029667E-2</v>
      </c>
      <c r="F464" s="30" t="s">
        <v>76</v>
      </c>
      <c r="G464" t="s">
        <v>77</v>
      </c>
    </row>
    <row r="465" spans="1:7" x14ac:dyDescent="0.35">
      <c r="A465">
        <v>200758</v>
      </c>
      <c r="B465">
        <v>976</v>
      </c>
      <c r="C465">
        <v>95469</v>
      </c>
      <c r="D465">
        <v>4.2700461340892892E-2</v>
      </c>
      <c r="E465">
        <v>1.9391493911689889E-2</v>
      </c>
      <c r="F465" s="30" t="s">
        <v>76</v>
      </c>
      <c r="G465" t="s">
        <v>77</v>
      </c>
    </row>
    <row r="466" spans="1:7" x14ac:dyDescent="0.35">
      <c r="A466">
        <v>200759</v>
      </c>
      <c r="B466">
        <v>2164</v>
      </c>
      <c r="C466">
        <v>95469</v>
      </c>
      <c r="D466">
        <v>0</v>
      </c>
      <c r="E466">
        <v>3.9174735175131094E-5</v>
      </c>
      <c r="F466" s="30" t="s">
        <v>76</v>
      </c>
      <c r="G466" t="s">
        <v>77</v>
      </c>
    </row>
    <row r="467" spans="1:7" x14ac:dyDescent="0.35">
      <c r="A467">
        <v>200760</v>
      </c>
      <c r="B467">
        <v>3049</v>
      </c>
      <c r="C467">
        <v>95469</v>
      </c>
      <c r="D467">
        <v>4.7675652708134543E-2</v>
      </c>
      <c r="E467">
        <v>2.2486297990525251E-2</v>
      </c>
      <c r="F467" s="30" t="s">
        <v>76</v>
      </c>
      <c r="G467" t="s">
        <v>77</v>
      </c>
    </row>
    <row r="468" spans="1:7" x14ac:dyDescent="0.35">
      <c r="A468">
        <v>200761</v>
      </c>
      <c r="B468">
        <v>663</v>
      </c>
      <c r="C468">
        <v>95469</v>
      </c>
      <c r="D468">
        <v>0.55773070468834141</v>
      </c>
      <c r="E468">
        <v>0.14130326977669785</v>
      </c>
      <c r="F468" s="30" t="s">
        <v>76</v>
      </c>
      <c r="G468" t="s">
        <v>77</v>
      </c>
    </row>
    <row r="469" spans="1:7" x14ac:dyDescent="0.35">
      <c r="A469">
        <v>200762</v>
      </c>
      <c r="B469">
        <v>2367</v>
      </c>
      <c r="C469">
        <v>95469</v>
      </c>
      <c r="D469">
        <v>1.2144167904290638E-3</v>
      </c>
      <c r="E469">
        <v>2.7422314622591769E-4</v>
      </c>
      <c r="F469" s="30" t="s">
        <v>76</v>
      </c>
      <c r="G469" t="s">
        <v>77</v>
      </c>
    </row>
    <row r="470" spans="1:7" x14ac:dyDescent="0.35">
      <c r="A470">
        <v>200763</v>
      </c>
      <c r="B470">
        <v>618</v>
      </c>
      <c r="C470">
        <v>95469</v>
      </c>
      <c r="D470">
        <v>6.3463070983712381E-3</v>
      </c>
      <c r="E470">
        <v>5.8762102762696645E-4</v>
      </c>
      <c r="F470" s="30" t="s">
        <v>76</v>
      </c>
      <c r="G470" t="s">
        <v>77</v>
      </c>
    </row>
    <row r="471" spans="1:7" x14ac:dyDescent="0.35">
      <c r="A471">
        <v>200764</v>
      </c>
      <c r="B471">
        <v>947</v>
      </c>
      <c r="C471">
        <v>95469</v>
      </c>
      <c r="D471">
        <v>8.4970000594859346E-2</v>
      </c>
      <c r="E471">
        <v>4.8655021087512816E-2</v>
      </c>
      <c r="F471" s="30" t="s">
        <v>76</v>
      </c>
      <c r="G471" t="s">
        <v>77</v>
      </c>
    </row>
    <row r="472" spans="1:7" x14ac:dyDescent="0.35">
      <c r="A472">
        <v>200765</v>
      </c>
      <c r="B472">
        <v>956</v>
      </c>
      <c r="C472">
        <v>95469</v>
      </c>
      <c r="D472">
        <v>5.4217833482381433E-2</v>
      </c>
      <c r="E472">
        <v>3.1731535491856186E-2</v>
      </c>
      <c r="F472" s="30" t="s">
        <v>76</v>
      </c>
      <c r="G472" t="s">
        <v>77</v>
      </c>
    </row>
    <row r="473" spans="1:7" x14ac:dyDescent="0.35">
      <c r="A473">
        <v>200766</v>
      </c>
      <c r="B473">
        <v>1438</v>
      </c>
      <c r="C473">
        <v>95469</v>
      </c>
      <c r="D473">
        <v>1.5826593010752961E-2</v>
      </c>
      <c r="E473">
        <v>9.2060627661558064E-3</v>
      </c>
      <c r="F473" s="30" t="s">
        <v>76</v>
      </c>
      <c r="G473" t="s">
        <v>77</v>
      </c>
    </row>
    <row r="474" spans="1:7" x14ac:dyDescent="0.35">
      <c r="A474">
        <v>200767</v>
      </c>
      <c r="B474">
        <v>1753</v>
      </c>
      <c r="C474">
        <v>95469</v>
      </c>
      <c r="D474">
        <v>1.9195620235814234E-3</v>
      </c>
      <c r="E474">
        <v>1.253591525604195E-3</v>
      </c>
      <c r="F474" s="30" t="s">
        <v>76</v>
      </c>
      <c r="G474" t="s">
        <v>77</v>
      </c>
    </row>
    <row r="475" spans="1:7" x14ac:dyDescent="0.35">
      <c r="A475">
        <v>200768</v>
      </c>
      <c r="B475">
        <v>935</v>
      </c>
      <c r="C475">
        <v>95469</v>
      </c>
      <c r="D475">
        <v>6.0720839521453199E-3</v>
      </c>
      <c r="E475">
        <v>4.0349977230385026E-3</v>
      </c>
      <c r="F475" s="30" t="s">
        <v>76</v>
      </c>
      <c r="G475" t="s">
        <v>77</v>
      </c>
    </row>
    <row r="476" spans="1:7" x14ac:dyDescent="0.35">
      <c r="A476">
        <v>200769</v>
      </c>
      <c r="B476">
        <v>1044</v>
      </c>
      <c r="C476">
        <v>95469</v>
      </c>
      <c r="D476">
        <v>1.1595721611838803E-2</v>
      </c>
      <c r="E476">
        <v>9.1277132958055458E-3</v>
      </c>
      <c r="F476" s="30" t="s">
        <v>76</v>
      </c>
      <c r="G476" t="s">
        <v>77</v>
      </c>
    </row>
    <row r="477" spans="1:7" x14ac:dyDescent="0.35">
      <c r="A477">
        <v>200770</v>
      </c>
      <c r="B477">
        <v>952</v>
      </c>
      <c r="C477">
        <v>95469</v>
      </c>
      <c r="D477">
        <v>1.4573001485148767E-2</v>
      </c>
      <c r="E477">
        <v>1.3084361548493784E-2</v>
      </c>
      <c r="F477" s="30" t="s">
        <v>76</v>
      </c>
      <c r="G477" t="s">
        <v>77</v>
      </c>
    </row>
    <row r="478" spans="1:7" x14ac:dyDescent="0.35">
      <c r="A478">
        <v>200771</v>
      </c>
      <c r="B478">
        <v>934</v>
      </c>
      <c r="C478">
        <v>95469</v>
      </c>
      <c r="D478">
        <v>4.8576671617162554E-3</v>
      </c>
      <c r="E478">
        <v>3.6432503712871918E-3</v>
      </c>
      <c r="F478" s="30" t="s">
        <v>76</v>
      </c>
      <c r="G478" t="s">
        <v>77</v>
      </c>
    </row>
    <row r="479" spans="1:7" x14ac:dyDescent="0.35">
      <c r="A479">
        <v>200772</v>
      </c>
      <c r="B479">
        <v>969</v>
      </c>
      <c r="C479">
        <v>95469</v>
      </c>
      <c r="D479">
        <v>0.17898936501517396</v>
      </c>
      <c r="E479">
        <v>0.11192221839534955</v>
      </c>
      <c r="F479" s="30" t="s">
        <v>76</v>
      </c>
      <c r="G479" t="s">
        <v>77</v>
      </c>
    </row>
    <row r="480" spans="1:7" x14ac:dyDescent="0.35">
      <c r="A480">
        <v>200773</v>
      </c>
      <c r="B480">
        <v>957</v>
      </c>
      <c r="C480">
        <v>95469</v>
      </c>
      <c r="D480">
        <v>5.2533319869850797E-2</v>
      </c>
      <c r="E480">
        <v>3.6275804772171391E-2</v>
      </c>
      <c r="F480" s="30" t="s">
        <v>76</v>
      </c>
      <c r="G480" t="s">
        <v>77</v>
      </c>
    </row>
    <row r="481" spans="1:7" x14ac:dyDescent="0.35">
      <c r="A481">
        <v>200774</v>
      </c>
      <c r="B481">
        <v>1764</v>
      </c>
      <c r="C481">
        <v>95469</v>
      </c>
      <c r="D481">
        <v>2.0331687555893038E-2</v>
      </c>
      <c r="E481">
        <v>1.5434845659001651E-2</v>
      </c>
      <c r="F481" s="30" t="s">
        <v>76</v>
      </c>
      <c r="G481" t="s">
        <v>77</v>
      </c>
    </row>
    <row r="482" spans="1:7" x14ac:dyDescent="0.35">
      <c r="A482">
        <v>200775</v>
      </c>
      <c r="B482">
        <v>1765</v>
      </c>
      <c r="C482">
        <v>95469</v>
      </c>
      <c r="D482">
        <v>5.7586860707442705E-3</v>
      </c>
      <c r="E482">
        <v>3.3690272250612736E-3</v>
      </c>
      <c r="F482" s="30" t="s">
        <v>76</v>
      </c>
      <c r="G482" t="s">
        <v>77</v>
      </c>
    </row>
    <row r="483" spans="1:7" x14ac:dyDescent="0.35">
      <c r="A483">
        <v>200776</v>
      </c>
      <c r="B483">
        <v>968</v>
      </c>
      <c r="C483">
        <v>95469</v>
      </c>
      <c r="D483">
        <v>1.1399847935963148E-2</v>
      </c>
      <c r="E483">
        <v>7.2473260073992532E-3</v>
      </c>
      <c r="F483" s="30" t="s">
        <v>76</v>
      </c>
      <c r="G483" t="s">
        <v>77</v>
      </c>
    </row>
    <row r="484" spans="1:7" x14ac:dyDescent="0.35">
      <c r="A484">
        <v>200777</v>
      </c>
      <c r="B484">
        <v>535</v>
      </c>
      <c r="C484">
        <v>95469</v>
      </c>
      <c r="D484">
        <v>8.2501992278826083E-2</v>
      </c>
      <c r="E484">
        <v>3.5061387981742326E-2</v>
      </c>
      <c r="F484" s="30" t="s">
        <v>76</v>
      </c>
      <c r="G484" t="s">
        <v>77</v>
      </c>
    </row>
    <row r="485" spans="1:7" x14ac:dyDescent="0.35">
      <c r="A485">
        <v>200778</v>
      </c>
      <c r="B485">
        <v>401</v>
      </c>
      <c r="C485">
        <v>95469</v>
      </c>
      <c r="D485">
        <v>8.3050438571277922E-3</v>
      </c>
      <c r="E485">
        <v>7.364850212924645E-3</v>
      </c>
      <c r="F485" s="30" t="s">
        <v>76</v>
      </c>
      <c r="G485" t="s">
        <v>77</v>
      </c>
    </row>
    <row r="486" spans="1:7" x14ac:dyDescent="0.35">
      <c r="A486">
        <v>200779</v>
      </c>
      <c r="B486">
        <v>511</v>
      </c>
      <c r="C486">
        <v>95469</v>
      </c>
      <c r="D486">
        <v>0.16943072963244199</v>
      </c>
      <c r="E486">
        <v>0.12481070626796766</v>
      </c>
      <c r="F486" s="30" t="s">
        <v>76</v>
      </c>
      <c r="G486" t="s">
        <v>77</v>
      </c>
    </row>
    <row r="487" spans="1:7" x14ac:dyDescent="0.35">
      <c r="A487">
        <v>200780</v>
      </c>
      <c r="B487">
        <v>1083</v>
      </c>
      <c r="C487">
        <v>95469</v>
      </c>
      <c r="D487">
        <v>1.4455477279623374E-2</v>
      </c>
      <c r="E487">
        <v>9.9895574696584281E-3</v>
      </c>
      <c r="F487" s="30" t="s">
        <v>76</v>
      </c>
      <c r="G487" t="s">
        <v>77</v>
      </c>
    </row>
    <row r="488" spans="1:7" x14ac:dyDescent="0.35">
      <c r="A488">
        <v>200781</v>
      </c>
      <c r="B488">
        <v>977</v>
      </c>
      <c r="C488">
        <v>95469</v>
      </c>
      <c r="D488">
        <v>6.4873361450017084E-2</v>
      </c>
      <c r="E488">
        <v>5.7038414414990878E-2</v>
      </c>
      <c r="F488" s="30" t="s">
        <v>76</v>
      </c>
      <c r="G488" t="s">
        <v>77</v>
      </c>
    </row>
    <row r="489" spans="1:7" x14ac:dyDescent="0.35">
      <c r="A489">
        <v>200782</v>
      </c>
      <c r="B489">
        <v>2698</v>
      </c>
      <c r="C489">
        <v>95469</v>
      </c>
      <c r="D489">
        <v>0</v>
      </c>
      <c r="E489">
        <v>3.9174735175131094E-5</v>
      </c>
      <c r="F489" s="30" t="s">
        <v>76</v>
      </c>
      <c r="G489" t="s">
        <v>77</v>
      </c>
    </row>
    <row r="490" spans="1:7" x14ac:dyDescent="0.35">
      <c r="A490">
        <v>200783</v>
      </c>
      <c r="B490">
        <v>1030</v>
      </c>
      <c r="C490">
        <v>95469</v>
      </c>
      <c r="D490">
        <v>2.3504841105078658E-4</v>
      </c>
      <c r="E490">
        <v>5.0927155727670422E-4</v>
      </c>
      <c r="F490" s="30" t="s">
        <v>76</v>
      </c>
      <c r="G490" t="s">
        <v>77</v>
      </c>
    </row>
    <row r="491" spans="1:7" x14ac:dyDescent="0.35">
      <c r="A491">
        <v>200784</v>
      </c>
      <c r="B491">
        <v>3040</v>
      </c>
      <c r="C491">
        <v>95469</v>
      </c>
      <c r="D491">
        <v>2.3504841105078658E-4</v>
      </c>
      <c r="E491">
        <v>2.3504841105078658E-4</v>
      </c>
      <c r="F491" s="30" t="s">
        <v>76</v>
      </c>
      <c r="G491" t="s">
        <v>77</v>
      </c>
    </row>
    <row r="492" spans="1:7" x14ac:dyDescent="0.35">
      <c r="A492">
        <v>200785</v>
      </c>
      <c r="B492">
        <v>302</v>
      </c>
      <c r="C492">
        <v>95469</v>
      </c>
      <c r="D492">
        <v>4.6605398943149963</v>
      </c>
      <c r="E492">
        <v>3.4288470456736988</v>
      </c>
      <c r="F492" s="30" t="s">
        <v>76</v>
      </c>
      <c r="G492" t="s">
        <v>77</v>
      </c>
    </row>
    <row r="493" spans="1:7" x14ac:dyDescent="0.35">
      <c r="A493">
        <v>200786</v>
      </c>
      <c r="B493">
        <v>717</v>
      </c>
      <c r="C493">
        <v>95469</v>
      </c>
      <c r="D493">
        <v>1.253591525604195</v>
      </c>
      <c r="E493">
        <v>0.87594707851593123</v>
      </c>
      <c r="F493" s="30" t="s">
        <v>76</v>
      </c>
      <c r="G493" t="s">
        <v>77</v>
      </c>
    </row>
    <row r="494" spans="1:7" x14ac:dyDescent="0.35">
      <c r="A494">
        <v>200787</v>
      </c>
      <c r="B494">
        <v>449</v>
      </c>
      <c r="C494">
        <v>95469</v>
      </c>
      <c r="D494">
        <v>0.2151868203169951</v>
      </c>
      <c r="E494">
        <v>0.16292772359337024</v>
      </c>
      <c r="F494" s="30" t="s">
        <v>76</v>
      </c>
      <c r="G494" t="s">
        <v>77</v>
      </c>
    </row>
    <row r="495" spans="1:7" x14ac:dyDescent="0.35">
      <c r="A495">
        <v>200788</v>
      </c>
      <c r="B495">
        <v>522</v>
      </c>
      <c r="C495">
        <v>95469</v>
      </c>
      <c r="D495">
        <v>0.28119624908709095</v>
      </c>
      <c r="E495">
        <v>0.18674596257984993</v>
      </c>
      <c r="F495" s="30" t="s">
        <v>76</v>
      </c>
      <c r="G495" t="s">
        <v>77</v>
      </c>
    </row>
    <row r="496" spans="1:7" x14ac:dyDescent="0.35">
      <c r="A496">
        <v>200789</v>
      </c>
      <c r="B496">
        <v>620</v>
      </c>
      <c r="C496">
        <v>95469</v>
      </c>
      <c r="D496">
        <v>0.10686867755775763</v>
      </c>
      <c r="E496">
        <v>6.5813555094220239E-2</v>
      </c>
      <c r="F496" s="30" t="s">
        <v>76</v>
      </c>
      <c r="G496" t="s">
        <v>77</v>
      </c>
    </row>
    <row r="497" spans="1:7" x14ac:dyDescent="0.35">
      <c r="A497">
        <v>200790</v>
      </c>
      <c r="B497">
        <v>698</v>
      </c>
      <c r="C497">
        <v>95469</v>
      </c>
      <c r="D497">
        <v>0.45916707098771153</v>
      </c>
      <c r="E497">
        <v>0.35837047738209926</v>
      </c>
      <c r="F497" s="30" t="s">
        <v>76</v>
      </c>
      <c r="G497" t="s">
        <v>77</v>
      </c>
    </row>
    <row r="498" spans="1:7" x14ac:dyDescent="0.35">
      <c r="A498">
        <v>200791</v>
      </c>
      <c r="B498">
        <v>514</v>
      </c>
      <c r="C498">
        <v>95469</v>
      </c>
      <c r="D498">
        <v>1.4886399366549813E-2</v>
      </c>
      <c r="E498">
        <v>1.1321498465612886E-2</v>
      </c>
      <c r="F498" s="30" t="s">
        <v>76</v>
      </c>
      <c r="G498" t="s">
        <v>77</v>
      </c>
    </row>
    <row r="499" spans="1:7" x14ac:dyDescent="0.35">
      <c r="A499">
        <v>200792</v>
      </c>
      <c r="B499">
        <v>608</v>
      </c>
      <c r="C499">
        <v>95469</v>
      </c>
      <c r="D499">
        <v>1.3554458370595358E-2</v>
      </c>
      <c r="E499">
        <v>7.5607238888002999E-3</v>
      </c>
      <c r="F499" s="30" t="s">
        <v>76</v>
      </c>
      <c r="G499" t="s">
        <v>77</v>
      </c>
    </row>
    <row r="500" spans="1:7" x14ac:dyDescent="0.35">
      <c r="A500">
        <v>200793</v>
      </c>
      <c r="B500">
        <v>89</v>
      </c>
      <c r="C500">
        <v>95469</v>
      </c>
      <c r="D500">
        <v>6.4324915157565263E-2</v>
      </c>
      <c r="E500">
        <v>4.7323080091558362E-2</v>
      </c>
      <c r="F500" s="30" t="s">
        <v>76</v>
      </c>
      <c r="G500" t="s">
        <v>77</v>
      </c>
    </row>
    <row r="501" spans="1:7" x14ac:dyDescent="0.35">
      <c r="A501">
        <v>200794</v>
      </c>
      <c r="B501">
        <v>94</v>
      </c>
      <c r="C501">
        <v>95469</v>
      </c>
      <c r="D501">
        <v>2.6207897832162708E-2</v>
      </c>
      <c r="E501">
        <v>1.4847224631374684E-2</v>
      </c>
      <c r="F501" s="30" t="s">
        <v>76</v>
      </c>
      <c r="G501" t="s">
        <v>77</v>
      </c>
    </row>
    <row r="502" spans="1:7" x14ac:dyDescent="0.35">
      <c r="A502">
        <v>200795</v>
      </c>
      <c r="B502">
        <v>80</v>
      </c>
      <c r="C502">
        <v>95469</v>
      </c>
      <c r="D502">
        <v>3.737269735707506E-2</v>
      </c>
      <c r="E502">
        <v>2.7931586179868469E-2</v>
      </c>
      <c r="F502" s="30" t="s">
        <v>76</v>
      </c>
      <c r="G502" t="s">
        <v>77</v>
      </c>
    </row>
    <row r="503" spans="1:7" x14ac:dyDescent="0.35">
      <c r="A503">
        <v>200796</v>
      </c>
      <c r="B503">
        <v>44</v>
      </c>
      <c r="C503">
        <v>95469</v>
      </c>
      <c r="D503">
        <v>9.9112079993081657E-3</v>
      </c>
      <c r="E503">
        <v>4.9360166320665177E-3</v>
      </c>
      <c r="F503" s="30" t="s">
        <v>76</v>
      </c>
      <c r="G503" t="s">
        <v>77</v>
      </c>
    </row>
    <row r="504" spans="1:7" x14ac:dyDescent="0.35">
      <c r="A504">
        <v>200797</v>
      </c>
      <c r="B504">
        <v>30</v>
      </c>
      <c r="C504">
        <v>95469</v>
      </c>
      <c r="D504">
        <v>2.5463577863835212E-3</v>
      </c>
      <c r="E504">
        <v>1.0577178497285396E-3</v>
      </c>
      <c r="F504" s="30" t="s">
        <v>76</v>
      </c>
      <c r="G504" t="s">
        <v>77</v>
      </c>
    </row>
    <row r="505" spans="1:7" x14ac:dyDescent="0.35">
      <c r="A505">
        <v>200798</v>
      </c>
      <c r="B505">
        <v>25</v>
      </c>
      <c r="C505">
        <v>95469</v>
      </c>
      <c r="D505">
        <v>1.8803872884062926E-2</v>
      </c>
      <c r="E505">
        <v>1.0342130086234609E-2</v>
      </c>
      <c r="F505" s="30" t="s">
        <v>76</v>
      </c>
      <c r="G505" t="s">
        <v>77</v>
      </c>
    </row>
    <row r="506" spans="1:7" x14ac:dyDescent="0.35">
      <c r="A506">
        <v>200799</v>
      </c>
      <c r="B506">
        <v>3</v>
      </c>
      <c r="C506">
        <v>95469</v>
      </c>
      <c r="D506">
        <v>1.5278146718301126E-2</v>
      </c>
      <c r="E506">
        <v>1.214416790429064E-2</v>
      </c>
      <c r="F506" s="30" t="s">
        <v>76</v>
      </c>
      <c r="G506" t="s">
        <v>77</v>
      </c>
    </row>
    <row r="507" spans="1:7" x14ac:dyDescent="0.35">
      <c r="A507">
        <v>200800</v>
      </c>
      <c r="B507">
        <v>1</v>
      </c>
      <c r="C507">
        <v>95469</v>
      </c>
      <c r="D507">
        <v>1.1360673200788015E-3</v>
      </c>
      <c r="E507">
        <v>8.7751406792293662E-3</v>
      </c>
      <c r="F507" s="30" t="s">
        <v>76</v>
      </c>
      <c r="G507" t="s">
        <v>77</v>
      </c>
    </row>
    <row r="508" spans="1:7" x14ac:dyDescent="0.35">
      <c r="A508">
        <v>200801</v>
      </c>
      <c r="B508">
        <v>81</v>
      </c>
      <c r="C508">
        <v>95469</v>
      </c>
      <c r="D508">
        <v>1.359363310577049E-2</v>
      </c>
      <c r="E508">
        <v>7.404024948099777E-3</v>
      </c>
      <c r="F508" s="30" t="s">
        <v>76</v>
      </c>
      <c r="G508" t="s">
        <v>77</v>
      </c>
    </row>
    <row r="509" spans="1:7" x14ac:dyDescent="0.35">
      <c r="A509">
        <v>200802</v>
      </c>
      <c r="B509">
        <v>502</v>
      </c>
      <c r="C509">
        <v>95469</v>
      </c>
      <c r="D509">
        <v>1.5278146718301128E-3</v>
      </c>
      <c r="E509">
        <v>7.8349470350262186E-4</v>
      </c>
      <c r="F509" s="30" t="s">
        <v>76</v>
      </c>
      <c r="G509" t="s">
        <v>77</v>
      </c>
    </row>
    <row r="510" spans="1:7" x14ac:dyDescent="0.35">
      <c r="A510">
        <v>200803</v>
      </c>
      <c r="B510">
        <v>84</v>
      </c>
      <c r="C510">
        <v>95469</v>
      </c>
      <c r="D510">
        <v>6.9339281259982039E-3</v>
      </c>
      <c r="E510">
        <v>4.3875703396146831E-3</v>
      </c>
      <c r="F510" s="30" t="s">
        <v>76</v>
      </c>
      <c r="G510" t="s">
        <v>77</v>
      </c>
    </row>
    <row r="511" spans="1:7" x14ac:dyDescent="0.35">
      <c r="A511">
        <v>200804</v>
      </c>
      <c r="B511">
        <v>28</v>
      </c>
      <c r="C511">
        <v>95469</v>
      </c>
      <c r="D511">
        <v>2.076260964281948E-3</v>
      </c>
      <c r="E511">
        <v>1.6061641421803747E-3</v>
      </c>
      <c r="F511" s="30" t="s">
        <v>76</v>
      </c>
      <c r="G511" t="s">
        <v>77</v>
      </c>
    </row>
    <row r="512" spans="1:7" x14ac:dyDescent="0.35">
      <c r="A512">
        <v>200805</v>
      </c>
      <c r="B512">
        <v>23</v>
      </c>
      <c r="C512">
        <v>95469</v>
      </c>
      <c r="D512">
        <v>1.006790694000869E-2</v>
      </c>
      <c r="E512">
        <v>6.1896081576707134E-3</v>
      </c>
      <c r="F512" s="30" t="s">
        <v>76</v>
      </c>
      <c r="G512" t="s">
        <v>77</v>
      </c>
    </row>
    <row r="513" spans="1:7" x14ac:dyDescent="0.35">
      <c r="A513">
        <v>200806</v>
      </c>
      <c r="B513">
        <v>22</v>
      </c>
      <c r="C513">
        <v>95469</v>
      </c>
      <c r="D513">
        <v>2.5776975745236259E-2</v>
      </c>
      <c r="E513">
        <v>3.5374785863143375E-2</v>
      </c>
      <c r="F513" s="30" t="s">
        <v>76</v>
      </c>
      <c r="G513" t="s">
        <v>77</v>
      </c>
    </row>
    <row r="514" spans="1:7" x14ac:dyDescent="0.35">
      <c r="A514">
        <v>200807</v>
      </c>
      <c r="B514">
        <v>485</v>
      </c>
      <c r="C514">
        <v>95469</v>
      </c>
      <c r="D514">
        <v>1.9195620235814234E-3</v>
      </c>
      <c r="E514">
        <v>3.3690272250612736E-3</v>
      </c>
      <c r="F514" s="30" t="s">
        <v>76</v>
      </c>
      <c r="G514" t="s">
        <v>77</v>
      </c>
    </row>
    <row r="515" spans="1:7" x14ac:dyDescent="0.35">
      <c r="A515">
        <v>200808</v>
      </c>
      <c r="B515">
        <v>104</v>
      </c>
      <c r="C515">
        <v>95469</v>
      </c>
      <c r="D515">
        <v>0.26489955925423647</v>
      </c>
      <c r="E515">
        <v>0.36189620354786106</v>
      </c>
      <c r="F515" s="30" t="s">
        <v>76</v>
      </c>
      <c r="G515" t="s">
        <v>77</v>
      </c>
    </row>
    <row r="516" spans="1:7" x14ac:dyDescent="0.35">
      <c r="A516">
        <v>200809</v>
      </c>
      <c r="B516">
        <v>486</v>
      </c>
      <c r="C516">
        <v>95469</v>
      </c>
      <c r="D516">
        <v>6.8555786556479406E-3</v>
      </c>
      <c r="E516">
        <v>6.6205302445971545E-3</v>
      </c>
      <c r="F516" s="30" t="s">
        <v>76</v>
      </c>
      <c r="G516" t="s">
        <v>77</v>
      </c>
    </row>
    <row r="517" spans="1:7" x14ac:dyDescent="0.35">
      <c r="A517">
        <v>200810</v>
      </c>
      <c r="B517">
        <v>2187</v>
      </c>
      <c r="C517">
        <v>95469</v>
      </c>
      <c r="D517">
        <v>3.3690272250612736E-3</v>
      </c>
      <c r="E517">
        <v>3.0556293436602255E-3</v>
      </c>
      <c r="F517" s="30" t="s">
        <v>76</v>
      </c>
      <c r="G517" t="s">
        <v>77</v>
      </c>
    </row>
    <row r="518" spans="1:7" x14ac:dyDescent="0.35">
      <c r="A518">
        <v>200811</v>
      </c>
      <c r="B518">
        <v>410</v>
      </c>
      <c r="C518">
        <v>95469</v>
      </c>
      <c r="D518">
        <v>2.8362508266794911E-2</v>
      </c>
      <c r="E518">
        <v>2.6090373626637312E-2</v>
      </c>
      <c r="F518" s="30" t="s">
        <v>76</v>
      </c>
      <c r="G518" t="s">
        <v>77</v>
      </c>
    </row>
    <row r="519" spans="1:7" x14ac:dyDescent="0.35">
      <c r="A519">
        <v>200812</v>
      </c>
      <c r="B519">
        <v>611</v>
      </c>
      <c r="C519">
        <v>95469</v>
      </c>
      <c r="D519">
        <v>0.10992430690141784</v>
      </c>
      <c r="E519">
        <v>7.4667045243799857E-2</v>
      </c>
      <c r="F519" s="30" t="s">
        <v>76</v>
      </c>
      <c r="G519" t="s">
        <v>61</v>
      </c>
    </row>
    <row r="520" spans="1:7" x14ac:dyDescent="0.35">
      <c r="A520">
        <v>200813</v>
      </c>
      <c r="B520">
        <v>196</v>
      </c>
      <c r="C520">
        <v>95469</v>
      </c>
      <c r="D520">
        <v>1.9234794970989368E-2</v>
      </c>
      <c r="E520">
        <v>1.3045186813318656E-2</v>
      </c>
      <c r="F520" s="30" t="s">
        <v>76</v>
      </c>
      <c r="G520" t="s">
        <v>61</v>
      </c>
    </row>
    <row r="521" spans="1:7" x14ac:dyDescent="0.35">
      <c r="A521">
        <v>200814</v>
      </c>
      <c r="B521">
        <v>105</v>
      </c>
      <c r="C521">
        <v>95469</v>
      </c>
      <c r="D521">
        <v>1.5944117216278357E-2</v>
      </c>
      <c r="E521">
        <v>1.0851401643511314E-2</v>
      </c>
      <c r="F521" s="30" t="s">
        <v>76</v>
      </c>
      <c r="G521" t="s">
        <v>61</v>
      </c>
    </row>
    <row r="522" spans="1:7" x14ac:dyDescent="0.35">
      <c r="A522">
        <v>200815</v>
      </c>
      <c r="B522">
        <v>879</v>
      </c>
      <c r="C522">
        <v>95469</v>
      </c>
      <c r="D522">
        <v>4.1525219285638961E-3</v>
      </c>
      <c r="E522">
        <v>3.3690272250612736E-3</v>
      </c>
      <c r="F522" s="30" t="s">
        <v>76</v>
      </c>
      <c r="G522" t="s">
        <v>61</v>
      </c>
    </row>
    <row r="523" spans="1:7" x14ac:dyDescent="0.35">
      <c r="A523">
        <v>200816</v>
      </c>
      <c r="B523">
        <v>1106</v>
      </c>
      <c r="C523">
        <v>95469</v>
      </c>
      <c r="D523">
        <v>7.1689765370489909E-3</v>
      </c>
      <c r="E523">
        <v>5.8370355410945329E-3</v>
      </c>
      <c r="F523" s="30" t="s">
        <v>76</v>
      </c>
      <c r="G523" t="s">
        <v>61</v>
      </c>
    </row>
    <row r="524" spans="1:7" x14ac:dyDescent="0.35">
      <c r="A524">
        <v>200817</v>
      </c>
      <c r="B524">
        <v>871</v>
      </c>
      <c r="C524">
        <v>95469</v>
      </c>
      <c r="D524">
        <v>2.7030567270840454E-3</v>
      </c>
      <c r="E524">
        <v>2.1937851698073415E-3</v>
      </c>
      <c r="F524" s="30" t="s">
        <v>76</v>
      </c>
      <c r="G524" t="s">
        <v>61</v>
      </c>
    </row>
    <row r="525" spans="1:7" x14ac:dyDescent="0.35">
      <c r="A525">
        <v>200818</v>
      </c>
      <c r="B525">
        <v>877</v>
      </c>
      <c r="C525">
        <v>95469</v>
      </c>
      <c r="D525">
        <v>1.7628630828808993E-3</v>
      </c>
      <c r="E525">
        <v>1.5278146718301128E-3</v>
      </c>
      <c r="F525" s="30" t="s">
        <v>76</v>
      </c>
      <c r="G525" t="s">
        <v>61</v>
      </c>
    </row>
    <row r="526" spans="1:7" x14ac:dyDescent="0.35">
      <c r="A526">
        <v>200819</v>
      </c>
      <c r="B526">
        <v>878</v>
      </c>
      <c r="C526">
        <v>95469</v>
      </c>
      <c r="D526">
        <v>1.1752420552539329E-4</v>
      </c>
      <c r="E526">
        <v>1.5669894070052438E-4</v>
      </c>
      <c r="F526" s="30" t="s">
        <v>76</v>
      </c>
      <c r="G526" t="s">
        <v>61</v>
      </c>
    </row>
    <row r="527" spans="1:7" x14ac:dyDescent="0.35">
      <c r="A527">
        <v>200820</v>
      </c>
      <c r="B527">
        <v>1316</v>
      </c>
      <c r="C527">
        <v>95469</v>
      </c>
      <c r="D527">
        <v>3.3298524898861428E-3</v>
      </c>
      <c r="E527">
        <v>2.4680083160332589E-3</v>
      </c>
      <c r="F527" s="30" t="s">
        <v>76</v>
      </c>
      <c r="G527" t="s">
        <v>61</v>
      </c>
    </row>
    <row r="528" spans="1:7" x14ac:dyDescent="0.35">
      <c r="A528">
        <v>200821</v>
      </c>
      <c r="B528">
        <v>1317</v>
      </c>
      <c r="C528">
        <v>95469</v>
      </c>
      <c r="D528">
        <v>2.7422314622591769E-4</v>
      </c>
      <c r="E528">
        <v>1.9587367587565546E-4</v>
      </c>
      <c r="F528" s="30" t="s">
        <v>76</v>
      </c>
      <c r="G528" t="s">
        <v>61</v>
      </c>
    </row>
    <row r="529" spans="1:7" x14ac:dyDescent="0.35">
      <c r="A529">
        <v>200822</v>
      </c>
      <c r="B529">
        <v>1352</v>
      </c>
      <c r="C529">
        <v>95469</v>
      </c>
      <c r="D529">
        <v>9.0101890902801515E-4</v>
      </c>
      <c r="E529">
        <v>9.4019364420314631E-4</v>
      </c>
      <c r="F529" s="30" t="s">
        <v>76</v>
      </c>
      <c r="G529" t="s">
        <v>61</v>
      </c>
    </row>
    <row r="530" spans="1:7" x14ac:dyDescent="0.35">
      <c r="A530">
        <v>200823</v>
      </c>
      <c r="B530">
        <v>860</v>
      </c>
      <c r="C530">
        <v>95469</v>
      </c>
      <c r="D530">
        <v>9.5194606475568558E-3</v>
      </c>
      <c r="E530">
        <v>7.0514523315235974E-3</v>
      </c>
      <c r="F530" s="30" t="s">
        <v>76</v>
      </c>
      <c r="G530" t="s">
        <v>61</v>
      </c>
    </row>
    <row r="531" spans="1:7" x14ac:dyDescent="0.35">
      <c r="A531">
        <v>200824</v>
      </c>
      <c r="B531">
        <v>890</v>
      </c>
      <c r="C531">
        <v>95469</v>
      </c>
      <c r="D531">
        <v>2.3504841105078658E-3</v>
      </c>
      <c r="E531">
        <v>1.8803872884062926E-3</v>
      </c>
      <c r="F531" s="30" t="s">
        <v>76</v>
      </c>
      <c r="G531" t="s">
        <v>61</v>
      </c>
    </row>
    <row r="532" spans="1:7" x14ac:dyDescent="0.35">
      <c r="A532">
        <v>200825</v>
      </c>
      <c r="B532">
        <v>891</v>
      </c>
      <c r="C532">
        <v>95469</v>
      </c>
      <c r="D532">
        <v>5.9153850114447952E-3</v>
      </c>
      <c r="E532">
        <v>4.4659198099649446E-3</v>
      </c>
      <c r="F532" s="30" t="s">
        <v>76</v>
      </c>
      <c r="G532" t="s">
        <v>61</v>
      </c>
    </row>
    <row r="533" spans="1:7" x14ac:dyDescent="0.35">
      <c r="A533">
        <v>200826</v>
      </c>
      <c r="B533">
        <v>847</v>
      </c>
      <c r="C533">
        <v>95469</v>
      </c>
      <c r="D533">
        <v>2.0331687555893038E-2</v>
      </c>
      <c r="E533">
        <v>1.4298778338922848E-2</v>
      </c>
      <c r="F533" s="30" t="s">
        <v>76</v>
      </c>
      <c r="G533" t="s">
        <v>61</v>
      </c>
    </row>
    <row r="534" spans="1:7" x14ac:dyDescent="0.35">
      <c r="A534">
        <v>200827</v>
      </c>
      <c r="B534">
        <v>846</v>
      </c>
      <c r="C534">
        <v>95469</v>
      </c>
      <c r="D534">
        <v>2.0370862291068169E-3</v>
      </c>
      <c r="E534">
        <v>1.4494652014798504E-3</v>
      </c>
      <c r="F534" s="30" t="s">
        <v>76</v>
      </c>
      <c r="G534" t="s">
        <v>61</v>
      </c>
    </row>
    <row r="535" spans="1:7" x14ac:dyDescent="0.35">
      <c r="A535">
        <v>200828</v>
      </c>
      <c r="B535">
        <v>883</v>
      </c>
      <c r="C535">
        <v>95469</v>
      </c>
      <c r="D535">
        <v>6.503006039071761E-3</v>
      </c>
      <c r="E535">
        <v>4.5050945451400757E-3</v>
      </c>
      <c r="F535" s="30" t="s">
        <v>76</v>
      </c>
      <c r="G535" t="s">
        <v>61</v>
      </c>
    </row>
    <row r="536" spans="1:7" x14ac:dyDescent="0.35">
      <c r="A536">
        <v>200829</v>
      </c>
      <c r="B536">
        <v>885</v>
      </c>
      <c r="C536">
        <v>95469</v>
      </c>
      <c r="D536">
        <v>1.4494652014798504E-3</v>
      </c>
      <c r="E536">
        <v>1.5278146718301128E-3</v>
      </c>
      <c r="F536" s="30" t="s">
        <v>76</v>
      </c>
      <c r="G536" t="s">
        <v>61</v>
      </c>
    </row>
    <row r="537" spans="1:7" x14ac:dyDescent="0.35">
      <c r="A537">
        <v>200830</v>
      </c>
      <c r="B537">
        <v>529</v>
      </c>
      <c r="C537">
        <v>95470</v>
      </c>
      <c r="D537">
        <v>21.632000000000001</v>
      </c>
      <c r="F537" s="30" t="s">
        <v>76</v>
      </c>
      <c r="G537" t="s">
        <v>62</v>
      </c>
    </row>
    <row r="538" spans="1:7" x14ac:dyDescent="0.35">
      <c r="A538">
        <v>200831</v>
      </c>
      <c r="B538">
        <v>671</v>
      </c>
      <c r="C538">
        <v>95470</v>
      </c>
      <c r="D538">
        <v>9.3497984209553593</v>
      </c>
      <c r="E538">
        <v>0.20745140080800634</v>
      </c>
      <c r="F538" s="30" t="s">
        <v>76</v>
      </c>
      <c r="G538" t="s">
        <v>77</v>
      </c>
    </row>
    <row r="539" spans="1:7" x14ac:dyDescent="0.35">
      <c r="A539">
        <v>200832</v>
      </c>
      <c r="B539">
        <v>592</v>
      </c>
      <c r="C539">
        <v>95470</v>
      </c>
      <c r="D539">
        <v>0.94361933933616837</v>
      </c>
      <c r="E539">
        <v>4.1904148292889062E-2</v>
      </c>
      <c r="F539" s="30" t="s">
        <v>76</v>
      </c>
      <c r="G539" t="s">
        <v>77</v>
      </c>
    </row>
    <row r="540" spans="1:7" x14ac:dyDescent="0.35">
      <c r="A540">
        <v>200833</v>
      </c>
      <c r="B540">
        <v>605</v>
      </c>
      <c r="C540">
        <v>95470</v>
      </c>
      <c r="D540">
        <v>0.40869477964669582</v>
      </c>
      <c r="E540">
        <v>2.3797417549048114E-2</v>
      </c>
      <c r="F540" s="30" t="s">
        <v>76</v>
      </c>
      <c r="G540" t="s">
        <v>77</v>
      </c>
    </row>
    <row r="541" spans="1:7" x14ac:dyDescent="0.35">
      <c r="A541">
        <v>200834</v>
      </c>
      <c r="B541">
        <v>601</v>
      </c>
      <c r="C541">
        <v>95470</v>
      </c>
      <c r="D541">
        <v>0.31867846109160081</v>
      </c>
      <c r="E541">
        <v>1.8106730743840952E-2</v>
      </c>
      <c r="F541" s="30" t="s">
        <v>76</v>
      </c>
      <c r="G541" t="s">
        <v>77</v>
      </c>
    </row>
    <row r="542" spans="1:7" x14ac:dyDescent="0.35">
      <c r="A542">
        <v>200835</v>
      </c>
      <c r="B542">
        <v>491</v>
      </c>
      <c r="C542">
        <v>95470</v>
      </c>
      <c r="D542">
        <v>0.37868934012833083</v>
      </c>
      <c r="E542">
        <v>1.5002719759182504E-2</v>
      </c>
      <c r="F542" s="30" t="s">
        <v>76</v>
      </c>
      <c r="G542" t="s">
        <v>77</v>
      </c>
    </row>
    <row r="543" spans="1:7" x14ac:dyDescent="0.35">
      <c r="A543">
        <v>200836</v>
      </c>
      <c r="B543">
        <v>508</v>
      </c>
      <c r="C543">
        <v>95470</v>
      </c>
      <c r="D543">
        <v>2.1640129914710489</v>
      </c>
      <c r="E543">
        <v>0.23124881835705446</v>
      </c>
      <c r="F543" s="30" t="s">
        <v>76</v>
      </c>
      <c r="G543" t="s">
        <v>77</v>
      </c>
    </row>
    <row r="544" spans="1:7" x14ac:dyDescent="0.35">
      <c r="A544">
        <v>200837</v>
      </c>
      <c r="B544">
        <v>248</v>
      </c>
      <c r="C544">
        <v>95470</v>
      </c>
      <c r="D544">
        <v>0.16813392833566601</v>
      </c>
      <c r="E544">
        <v>4.8112170262205961E-2</v>
      </c>
      <c r="F544" s="30" t="s">
        <v>76</v>
      </c>
      <c r="G544" t="s">
        <v>77</v>
      </c>
    </row>
    <row r="545" spans="1:7" x14ac:dyDescent="0.35">
      <c r="A545">
        <v>200838</v>
      </c>
      <c r="B545">
        <v>678</v>
      </c>
      <c r="C545">
        <v>95470</v>
      </c>
      <c r="D545">
        <v>1.5716642285653948</v>
      </c>
      <c r="E545">
        <v>7.8117609780570973E-2</v>
      </c>
      <c r="F545" s="30" t="s">
        <v>76</v>
      </c>
      <c r="G545" t="s">
        <v>77</v>
      </c>
    </row>
    <row r="546" spans="1:7" x14ac:dyDescent="0.35">
      <c r="A546">
        <v>200839</v>
      </c>
      <c r="B546">
        <v>737</v>
      </c>
      <c r="C546">
        <v>95470</v>
      </c>
      <c r="D546">
        <v>0.138128488817301</v>
      </c>
      <c r="E546">
        <v>2.1210741728499401E-2</v>
      </c>
      <c r="F546" s="30" t="s">
        <v>76</v>
      </c>
      <c r="G546" t="s">
        <v>77</v>
      </c>
    </row>
    <row r="547" spans="1:7" x14ac:dyDescent="0.35">
      <c r="A547">
        <v>200840</v>
      </c>
      <c r="B547">
        <v>367</v>
      </c>
      <c r="C547">
        <v>95470</v>
      </c>
      <c r="D547">
        <v>9.6224340524411922E-2</v>
      </c>
      <c r="E547">
        <v>6.2080219693168986E-3</v>
      </c>
      <c r="F547" s="30" t="s">
        <v>76</v>
      </c>
      <c r="G547" t="s">
        <v>77</v>
      </c>
    </row>
    <row r="548" spans="1:7" x14ac:dyDescent="0.35">
      <c r="A548">
        <v>200841</v>
      </c>
      <c r="B548">
        <v>1093</v>
      </c>
      <c r="C548">
        <v>95470</v>
      </c>
      <c r="D548">
        <v>0.75737868025666166</v>
      </c>
      <c r="E548">
        <v>5.1216181246864417E-2</v>
      </c>
      <c r="F548" s="30" t="s">
        <v>76</v>
      </c>
      <c r="G548" t="s">
        <v>77</v>
      </c>
    </row>
    <row r="549" spans="1:7" x14ac:dyDescent="0.35">
      <c r="A549">
        <v>200842</v>
      </c>
      <c r="B549">
        <v>46</v>
      </c>
      <c r="C549">
        <v>95470</v>
      </c>
      <c r="D549">
        <v>0.43870021916506086</v>
      </c>
      <c r="E549">
        <v>3.0005439518365009E-2</v>
      </c>
      <c r="F549" s="30" t="s">
        <v>76</v>
      </c>
      <c r="G549" t="s">
        <v>77</v>
      </c>
    </row>
    <row r="550" spans="1:7" x14ac:dyDescent="0.35">
      <c r="A550">
        <v>200843</v>
      </c>
      <c r="B550">
        <v>108</v>
      </c>
      <c r="C550">
        <v>95470</v>
      </c>
      <c r="D550">
        <v>0.38748403791819641</v>
      </c>
      <c r="E550">
        <v>3.0005439518365009E-2</v>
      </c>
      <c r="F550" s="30" t="s">
        <v>76</v>
      </c>
      <c r="G550" t="s">
        <v>77</v>
      </c>
    </row>
    <row r="551" spans="1:7" x14ac:dyDescent="0.35">
      <c r="A551">
        <v>200844</v>
      </c>
      <c r="B551">
        <v>742</v>
      </c>
      <c r="C551">
        <v>95470</v>
      </c>
      <c r="D551">
        <v>16.502991735100757</v>
      </c>
      <c r="E551">
        <v>1.5002719759182504E-2</v>
      </c>
      <c r="F551" s="30" t="s">
        <v>76</v>
      </c>
      <c r="G551" t="s">
        <v>77</v>
      </c>
    </row>
    <row r="552" spans="1:7" x14ac:dyDescent="0.35">
      <c r="A552">
        <v>200845</v>
      </c>
      <c r="B552">
        <v>371</v>
      </c>
      <c r="C552">
        <v>95470</v>
      </c>
      <c r="D552">
        <v>6.932291199070538E-2</v>
      </c>
      <c r="E552">
        <v>8.7946977898656076E-3</v>
      </c>
      <c r="F552" s="30" t="s">
        <v>76</v>
      </c>
      <c r="G552" t="s">
        <v>77</v>
      </c>
    </row>
    <row r="553" spans="1:7" x14ac:dyDescent="0.35">
      <c r="A553">
        <v>200846</v>
      </c>
      <c r="B553">
        <v>728</v>
      </c>
      <c r="C553">
        <v>95470</v>
      </c>
      <c r="D553">
        <v>3.3109450503023455E-2</v>
      </c>
      <c r="E553">
        <v>3.1040109846584493E-3</v>
      </c>
      <c r="F553" s="30" t="s">
        <v>76</v>
      </c>
      <c r="G553" t="s">
        <v>77</v>
      </c>
    </row>
    <row r="554" spans="1:7" x14ac:dyDescent="0.35">
      <c r="A554">
        <v>200847</v>
      </c>
      <c r="B554">
        <v>78</v>
      </c>
      <c r="C554">
        <v>95470</v>
      </c>
      <c r="D554">
        <v>0.52871653772015592</v>
      </c>
      <c r="E554">
        <v>3.0005439518365009E-2</v>
      </c>
      <c r="F554" s="30" t="s">
        <v>76</v>
      </c>
      <c r="G554" t="s">
        <v>77</v>
      </c>
    </row>
    <row r="555" spans="1:7" x14ac:dyDescent="0.35">
      <c r="A555">
        <v>200848</v>
      </c>
      <c r="B555">
        <v>740</v>
      </c>
      <c r="C555">
        <v>95470</v>
      </c>
      <c r="D555">
        <v>6.3114890021388467E-2</v>
      </c>
      <c r="E555">
        <v>8.7946977898656076E-3</v>
      </c>
      <c r="F555" s="30" t="s">
        <v>76</v>
      </c>
      <c r="G555" t="s">
        <v>77</v>
      </c>
    </row>
    <row r="556" spans="1:7" x14ac:dyDescent="0.35">
      <c r="A556">
        <v>200849</v>
      </c>
      <c r="B556">
        <v>369</v>
      </c>
      <c r="C556">
        <v>95470</v>
      </c>
      <c r="D556">
        <v>2.1210741728499401E-2</v>
      </c>
      <c r="E556">
        <v>6.2080219693168986E-3</v>
      </c>
      <c r="F556" s="30" t="s">
        <v>76</v>
      </c>
      <c r="G556" t="s">
        <v>77</v>
      </c>
    </row>
    <row r="557" spans="1:7" x14ac:dyDescent="0.35">
      <c r="A557">
        <v>200850</v>
      </c>
      <c r="B557">
        <v>230</v>
      </c>
      <c r="C557">
        <v>95470</v>
      </c>
      <c r="D557">
        <v>5.1216181246864417E-2</v>
      </c>
      <c r="E557">
        <v>6.2080219693168986E-3</v>
      </c>
      <c r="F557" s="30" t="s">
        <v>76</v>
      </c>
      <c r="G557" t="s">
        <v>77</v>
      </c>
    </row>
    <row r="558" spans="1:7" x14ac:dyDescent="0.35">
      <c r="A558">
        <v>200851</v>
      </c>
      <c r="B558">
        <v>2636</v>
      </c>
      <c r="C558">
        <v>95470</v>
      </c>
      <c r="D558">
        <v>1.8106730743840952E-2</v>
      </c>
      <c r="E558">
        <v>3.1040109846584493E-3</v>
      </c>
      <c r="F558" s="30" t="s">
        <v>76</v>
      </c>
      <c r="G558" t="s">
        <v>77</v>
      </c>
    </row>
    <row r="559" spans="1:7" x14ac:dyDescent="0.35">
      <c r="A559">
        <v>200852</v>
      </c>
      <c r="B559">
        <v>239</v>
      </c>
      <c r="C559">
        <v>95470</v>
      </c>
      <c r="D559">
        <v>3.6213461487681904E-2</v>
      </c>
      <c r="E559">
        <v>8.7946977898656076E-3</v>
      </c>
      <c r="F559" s="30" t="s">
        <v>76</v>
      </c>
      <c r="G559" t="s">
        <v>77</v>
      </c>
    </row>
    <row r="560" spans="1:7" x14ac:dyDescent="0.35">
      <c r="A560">
        <v>200853</v>
      </c>
      <c r="B560">
        <v>48</v>
      </c>
      <c r="C560">
        <v>95470</v>
      </c>
      <c r="D560">
        <v>4.8112170262205961E-2</v>
      </c>
      <c r="E560">
        <v>3.1040109846584493E-3</v>
      </c>
      <c r="F560" s="30" t="s">
        <v>76</v>
      </c>
      <c r="G560" t="s">
        <v>77</v>
      </c>
    </row>
    <row r="561" spans="1:7" x14ac:dyDescent="0.35">
      <c r="A561">
        <v>200854</v>
      </c>
      <c r="B561">
        <v>391</v>
      </c>
      <c r="C561">
        <v>95470</v>
      </c>
      <c r="D561">
        <v>6.621890100604691E-2</v>
      </c>
      <c r="E561">
        <v>1.1898708774524057E-2</v>
      </c>
      <c r="F561" s="30" t="s">
        <v>76</v>
      </c>
      <c r="G561" t="s">
        <v>77</v>
      </c>
    </row>
    <row r="562" spans="1:7" x14ac:dyDescent="0.35">
      <c r="A562">
        <v>200855</v>
      </c>
      <c r="B562">
        <v>390</v>
      </c>
      <c r="C562">
        <v>95470</v>
      </c>
      <c r="D562">
        <v>0.15623521956114195</v>
      </c>
      <c r="E562">
        <v>2.3797417549048114E-2</v>
      </c>
      <c r="F562" s="30" t="s">
        <v>76</v>
      </c>
      <c r="G562" t="s">
        <v>77</v>
      </c>
    </row>
    <row r="563" spans="1:7" x14ac:dyDescent="0.35">
      <c r="A563">
        <v>200856</v>
      </c>
      <c r="B563">
        <v>551</v>
      </c>
      <c r="C563">
        <v>95470</v>
      </c>
      <c r="D563">
        <v>0.21624609859787194</v>
      </c>
      <c r="E563">
        <v>3.9317472472340353E-2</v>
      </c>
      <c r="F563" s="30" t="s">
        <v>76</v>
      </c>
      <c r="G563" t="s">
        <v>77</v>
      </c>
    </row>
    <row r="564" spans="1:7" x14ac:dyDescent="0.35">
      <c r="A564">
        <v>200857</v>
      </c>
      <c r="B564">
        <v>103</v>
      </c>
      <c r="C564">
        <v>95470</v>
      </c>
      <c r="D564">
        <v>0</v>
      </c>
      <c r="E564">
        <v>3.1040109846584493E-3</v>
      </c>
      <c r="F564" s="30" t="s">
        <v>76</v>
      </c>
      <c r="G564" t="s">
        <v>77</v>
      </c>
    </row>
    <row r="565" spans="1:7" x14ac:dyDescent="0.35">
      <c r="A565">
        <v>200858</v>
      </c>
      <c r="B565">
        <v>385</v>
      </c>
      <c r="C565">
        <v>95470</v>
      </c>
      <c r="D565">
        <v>6.3114890021388467E-2</v>
      </c>
      <c r="E565">
        <v>1.5002719759182504E-2</v>
      </c>
      <c r="F565" s="30" t="s">
        <v>76</v>
      </c>
      <c r="G565" t="s">
        <v>77</v>
      </c>
    </row>
    <row r="566" spans="1:7" x14ac:dyDescent="0.35">
      <c r="A566">
        <v>200859</v>
      </c>
      <c r="B566">
        <v>388</v>
      </c>
      <c r="C566">
        <v>95470</v>
      </c>
      <c r="D566">
        <v>2.1210741728499401E-2</v>
      </c>
      <c r="E566">
        <v>3.1040109846584493E-3</v>
      </c>
      <c r="F566" s="30" t="s">
        <v>76</v>
      </c>
      <c r="G566" t="s">
        <v>77</v>
      </c>
    </row>
    <row r="567" spans="1:7" x14ac:dyDescent="0.35">
      <c r="A567">
        <v>200860</v>
      </c>
      <c r="B567">
        <v>600</v>
      </c>
      <c r="C567">
        <v>95470</v>
      </c>
      <c r="D567">
        <v>0.25866758205487078</v>
      </c>
      <c r="E567">
        <v>1.5002719759182504E-2</v>
      </c>
      <c r="F567" s="30" t="s">
        <v>76</v>
      </c>
      <c r="G567" t="s">
        <v>77</v>
      </c>
    </row>
    <row r="568" spans="1:7" x14ac:dyDescent="0.35">
      <c r="A568">
        <v>200861</v>
      </c>
      <c r="B568">
        <v>604</v>
      </c>
      <c r="C568">
        <v>95470</v>
      </c>
      <c r="D568">
        <v>0.42059348842121991</v>
      </c>
      <c r="E568">
        <v>5.432019223152286E-2</v>
      </c>
      <c r="F568" s="30" t="s">
        <v>76</v>
      </c>
      <c r="G568" t="s">
        <v>77</v>
      </c>
    </row>
    <row r="569" spans="1:7" x14ac:dyDescent="0.35">
      <c r="A569">
        <v>200862</v>
      </c>
      <c r="B569">
        <v>603</v>
      </c>
      <c r="C569">
        <v>95470</v>
      </c>
      <c r="D569">
        <v>0</v>
      </c>
      <c r="E569">
        <v>3.1040109846584493E-3</v>
      </c>
      <c r="F569" s="30" t="s">
        <v>76</v>
      </c>
      <c r="G569" t="s">
        <v>77</v>
      </c>
    </row>
    <row r="570" spans="1:7" x14ac:dyDescent="0.35">
      <c r="A570">
        <v>200863</v>
      </c>
      <c r="B570">
        <v>598</v>
      </c>
      <c r="C570">
        <v>95470</v>
      </c>
      <c r="D570">
        <v>0.14123249980195945</v>
      </c>
      <c r="E570">
        <v>8.7946977898656076E-3</v>
      </c>
      <c r="F570" s="30" t="s">
        <v>76</v>
      </c>
      <c r="G570" t="s">
        <v>77</v>
      </c>
    </row>
    <row r="571" spans="1:7" x14ac:dyDescent="0.35">
      <c r="A571">
        <v>200864</v>
      </c>
      <c r="B571">
        <v>610</v>
      </c>
      <c r="C571">
        <v>95470</v>
      </c>
      <c r="D571">
        <v>9.6224340524411922E-2</v>
      </c>
      <c r="E571">
        <v>1.5002719759182504E-2</v>
      </c>
      <c r="F571" s="30" t="s">
        <v>76</v>
      </c>
      <c r="G571" t="s">
        <v>77</v>
      </c>
    </row>
    <row r="572" spans="1:7" x14ac:dyDescent="0.35">
      <c r="A572">
        <v>200865</v>
      </c>
      <c r="B572">
        <v>599</v>
      </c>
      <c r="C572">
        <v>95470</v>
      </c>
      <c r="D572">
        <v>4.1904148292889062E-2</v>
      </c>
      <c r="E572">
        <v>1.1898708774524057E-2</v>
      </c>
      <c r="F572" s="30" t="s">
        <v>76</v>
      </c>
      <c r="G572" t="s">
        <v>77</v>
      </c>
    </row>
    <row r="573" spans="1:7" x14ac:dyDescent="0.35">
      <c r="A573">
        <v>200866</v>
      </c>
      <c r="B573">
        <v>609</v>
      </c>
      <c r="C573">
        <v>95470</v>
      </c>
      <c r="D573">
        <v>2.6384093369596819E-2</v>
      </c>
      <c r="E573">
        <v>2.328008238493837E-2</v>
      </c>
      <c r="F573" s="30" t="s">
        <v>76</v>
      </c>
      <c r="G573" t="s">
        <v>77</v>
      </c>
    </row>
    <row r="574" spans="1:7" x14ac:dyDescent="0.35">
      <c r="A574">
        <v>200867</v>
      </c>
      <c r="B574">
        <v>1051</v>
      </c>
      <c r="C574">
        <v>95470</v>
      </c>
      <c r="D574">
        <v>4.6042829605766999E-2</v>
      </c>
      <c r="E574">
        <v>2.5349423041377335E-2</v>
      </c>
      <c r="F574" s="30" t="s">
        <v>76</v>
      </c>
      <c r="G574" t="s">
        <v>77</v>
      </c>
    </row>
    <row r="575" spans="1:7" x14ac:dyDescent="0.35">
      <c r="A575">
        <v>200868</v>
      </c>
      <c r="B575">
        <v>1049</v>
      </c>
      <c r="C575">
        <v>95470</v>
      </c>
      <c r="D575">
        <v>8.4842966913997606E-2</v>
      </c>
      <c r="E575">
        <v>1.9141401072060436E-2</v>
      </c>
      <c r="F575" s="30" t="s">
        <v>76</v>
      </c>
      <c r="G575" t="s">
        <v>77</v>
      </c>
    </row>
    <row r="576" spans="1:7" x14ac:dyDescent="0.35">
      <c r="A576">
        <v>200869</v>
      </c>
      <c r="B576">
        <v>1045</v>
      </c>
      <c r="C576">
        <v>95470</v>
      </c>
      <c r="D576">
        <v>2.1210741728499401E-2</v>
      </c>
      <c r="E576">
        <v>1.9658736236170177E-2</v>
      </c>
      <c r="F576" s="30" t="s">
        <v>76</v>
      </c>
      <c r="G576" t="s">
        <v>77</v>
      </c>
    </row>
    <row r="577" spans="1:7" x14ac:dyDescent="0.35">
      <c r="A577">
        <v>200870</v>
      </c>
      <c r="B577">
        <v>1043</v>
      </c>
      <c r="C577">
        <v>95470</v>
      </c>
      <c r="D577">
        <v>3.1040109846584493E-3</v>
      </c>
      <c r="E577">
        <v>6.2080219693168986E-3</v>
      </c>
      <c r="F577" s="30" t="s">
        <v>76</v>
      </c>
      <c r="G577" t="s">
        <v>77</v>
      </c>
    </row>
    <row r="578" spans="1:7" x14ac:dyDescent="0.35">
      <c r="A578">
        <v>200871</v>
      </c>
      <c r="B578">
        <v>1048</v>
      </c>
      <c r="C578">
        <v>95470</v>
      </c>
      <c r="D578">
        <v>3.9317472472340353E-2</v>
      </c>
      <c r="E578">
        <v>1.6554725251511727E-2</v>
      </c>
      <c r="F578" s="30" t="s">
        <v>76</v>
      </c>
      <c r="G578" t="s">
        <v>77</v>
      </c>
    </row>
    <row r="579" spans="1:7" x14ac:dyDescent="0.35">
      <c r="A579">
        <v>200872</v>
      </c>
      <c r="B579">
        <v>1047</v>
      </c>
      <c r="C579">
        <v>95470</v>
      </c>
      <c r="D579">
        <v>2.3797417549048114E-2</v>
      </c>
      <c r="E579">
        <v>1.3968049430963022E-2</v>
      </c>
      <c r="F579" s="30" t="s">
        <v>76</v>
      </c>
      <c r="G579" t="s">
        <v>77</v>
      </c>
    </row>
    <row r="580" spans="1:7" x14ac:dyDescent="0.35">
      <c r="A580">
        <v>200873</v>
      </c>
      <c r="B580">
        <v>1042</v>
      </c>
      <c r="C580">
        <v>95470</v>
      </c>
      <c r="D580">
        <v>0.14433651078661788</v>
      </c>
      <c r="E580">
        <v>8.949898339098529E-2</v>
      </c>
      <c r="F580" s="30" t="s">
        <v>76</v>
      </c>
      <c r="G580" t="s">
        <v>77</v>
      </c>
    </row>
    <row r="581" spans="1:7" x14ac:dyDescent="0.35">
      <c r="A581">
        <v>200874</v>
      </c>
      <c r="B581">
        <v>140</v>
      </c>
      <c r="C581">
        <v>95470</v>
      </c>
      <c r="D581">
        <v>7.5013598795912517E-2</v>
      </c>
      <c r="E581">
        <v>6.2080219693168986E-3</v>
      </c>
      <c r="F581" s="30" t="s">
        <v>76</v>
      </c>
      <c r="G581" t="s">
        <v>77</v>
      </c>
    </row>
    <row r="582" spans="1:7" x14ac:dyDescent="0.35">
      <c r="A582">
        <v>200875</v>
      </c>
      <c r="B582">
        <v>156</v>
      </c>
      <c r="C582">
        <v>95470</v>
      </c>
      <c r="D582">
        <v>1.5002719759182504E-2</v>
      </c>
      <c r="E582">
        <v>1.1898708774524057E-2</v>
      </c>
      <c r="F582" s="30" t="s">
        <v>76</v>
      </c>
      <c r="G582" t="s">
        <v>77</v>
      </c>
    </row>
    <row r="583" spans="1:7" x14ac:dyDescent="0.35">
      <c r="A583">
        <v>200876</v>
      </c>
      <c r="B583">
        <v>149</v>
      </c>
      <c r="C583">
        <v>95470</v>
      </c>
      <c r="D583">
        <v>0</v>
      </c>
      <c r="E583">
        <v>6.2080219693168986E-3</v>
      </c>
      <c r="F583" s="30" t="s">
        <v>76</v>
      </c>
      <c r="G583" t="s">
        <v>77</v>
      </c>
    </row>
    <row r="584" spans="1:7" x14ac:dyDescent="0.35">
      <c r="A584">
        <v>200877</v>
      </c>
      <c r="B584">
        <v>130</v>
      </c>
      <c r="C584">
        <v>95470</v>
      </c>
      <c r="D584">
        <v>4.1904148292889062E-2</v>
      </c>
      <c r="E584">
        <v>6.2080219693168986E-3</v>
      </c>
      <c r="F584" s="30" t="s">
        <v>76</v>
      </c>
      <c r="G584" t="s">
        <v>77</v>
      </c>
    </row>
    <row r="585" spans="1:7" x14ac:dyDescent="0.35">
      <c r="A585">
        <v>200878</v>
      </c>
      <c r="B585">
        <v>193</v>
      </c>
      <c r="C585">
        <v>95470</v>
      </c>
      <c r="D585">
        <v>7.8117609780570973E-2</v>
      </c>
      <c r="E585">
        <v>1.1898708774524057E-2</v>
      </c>
      <c r="F585" s="30" t="s">
        <v>76</v>
      </c>
      <c r="G585" t="s">
        <v>77</v>
      </c>
    </row>
    <row r="586" spans="1:7" x14ac:dyDescent="0.35">
      <c r="A586">
        <v>200879</v>
      </c>
      <c r="B586">
        <v>264</v>
      </c>
      <c r="C586">
        <v>95470</v>
      </c>
      <c r="D586">
        <v>9.312032953975348E-2</v>
      </c>
      <c r="E586">
        <v>8.7946977898656076E-3</v>
      </c>
      <c r="F586" s="30" t="s">
        <v>76</v>
      </c>
      <c r="G586" t="s">
        <v>77</v>
      </c>
    </row>
    <row r="587" spans="1:7" x14ac:dyDescent="0.35">
      <c r="A587">
        <v>200880</v>
      </c>
      <c r="B587">
        <v>244</v>
      </c>
      <c r="C587">
        <v>95470</v>
      </c>
      <c r="D587">
        <v>2.690142853370656E-2</v>
      </c>
      <c r="E587">
        <v>8.7946977898656076E-3</v>
      </c>
      <c r="F587" s="30" t="s">
        <v>76</v>
      </c>
      <c r="G587" t="s">
        <v>77</v>
      </c>
    </row>
    <row r="588" spans="1:7" x14ac:dyDescent="0.35">
      <c r="A588">
        <v>200881</v>
      </c>
      <c r="B588">
        <v>121</v>
      </c>
      <c r="C588">
        <v>95470</v>
      </c>
      <c r="D588">
        <v>0</v>
      </c>
      <c r="E588">
        <v>1.1898708774524057E-2</v>
      </c>
      <c r="F588" s="30" t="s">
        <v>76</v>
      </c>
      <c r="G588" t="s">
        <v>77</v>
      </c>
    </row>
    <row r="589" spans="1:7" x14ac:dyDescent="0.35">
      <c r="A589">
        <v>200882</v>
      </c>
      <c r="B589">
        <v>253</v>
      </c>
      <c r="C589">
        <v>95470</v>
      </c>
      <c r="D589">
        <v>3.0005439518365009E-2</v>
      </c>
      <c r="E589">
        <v>3.1040109846584493E-3</v>
      </c>
      <c r="F589" s="30" t="s">
        <v>76</v>
      </c>
      <c r="G589" t="s">
        <v>77</v>
      </c>
    </row>
    <row r="590" spans="1:7" x14ac:dyDescent="0.35">
      <c r="A590">
        <v>200883</v>
      </c>
      <c r="B590">
        <v>205</v>
      </c>
      <c r="C590">
        <v>95470</v>
      </c>
      <c r="D590">
        <v>3.0005439518365009E-2</v>
      </c>
      <c r="E590">
        <v>8.7946977898656076E-3</v>
      </c>
      <c r="F590" s="30" t="s">
        <v>76</v>
      </c>
      <c r="G590" t="s">
        <v>77</v>
      </c>
    </row>
    <row r="591" spans="1:7" x14ac:dyDescent="0.35">
      <c r="A591">
        <v>200884</v>
      </c>
      <c r="B591">
        <v>247</v>
      </c>
      <c r="C591">
        <v>95470</v>
      </c>
      <c r="D591">
        <v>6.3114890021388467E-2</v>
      </c>
      <c r="E591">
        <v>1.5002719759182504E-2</v>
      </c>
      <c r="F591" s="30" t="s">
        <v>76</v>
      </c>
      <c r="G591" t="s">
        <v>77</v>
      </c>
    </row>
    <row r="592" spans="1:7" x14ac:dyDescent="0.35">
      <c r="A592">
        <v>200885</v>
      </c>
      <c r="B592">
        <v>76</v>
      </c>
      <c r="C592">
        <v>95470</v>
      </c>
      <c r="D592">
        <v>0.16554725251511732</v>
      </c>
      <c r="E592">
        <v>3.1040109846584493E-3</v>
      </c>
      <c r="F592" s="30" t="s">
        <v>76</v>
      </c>
      <c r="G592" t="s">
        <v>77</v>
      </c>
    </row>
    <row r="593" spans="1:7" x14ac:dyDescent="0.35">
      <c r="A593">
        <v>200886</v>
      </c>
      <c r="B593">
        <v>107</v>
      </c>
      <c r="C593">
        <v>95470</v>
      </c>
      <c r="D593">
        <v>0.38748403791819641</v>
      </c>
      <c r="E593">
        <v>6.2080219693168986E-3</v>
      </c>
      <c r="F593" s="30" t="s">
        <v>76</v>
      </c>
      <c r="G593" t="s">
        <v>77</v>
      </c>
    </row>
    <row r="594" spans="1:7" x14ac:dyDescent="0.35">
      <c r="A594">
        <v>200887</v>
      </c>
      <c r="B594">
        <v>106</v>
      </c>
      <c r="C594">
        <v>95470</v>
      </c>
      <c r="D594">
        <v>6.3114890021388467E-2</v>
      </c>
      <c r="E594">
        <v>3.1040109846584493E-3</v>
      </c>
      <c r="F594" s="30" t="s">
        <v>76</v>
      </c>
      <c r="G594" t="s">
        <v>77</v>
      </c>
    </row>
    <row r="595" spans="1:7" x14ac:dyDescent="0.35">
      <c r="A595">
        <v>200888</v>
      </c>
      <c r="B595">
        <v>1465</v>
      </c>
      <c r="C595">
        <v>95470</v>
      </c>
      <c r="D595">
        <v>3.6213461487681904E-2</v>
      </c>
      <c r="E595">
        <v>6.2080219693168986E-3</v>
      </c>
      <c r="F595" s="30" t="s">
        <v>76</v>
      </c>
      <c r="G595" t="s">
        <v>77</v>
      </c>
    </row>
    <row r="596" spans="1:7" x14ac:dyDescent="0.35">
      <c r="A596">
        <v>200889</v>
      </c>
      <c r="B596">
        <v>141</v>
      </c>
      <c r="C596">
        <v>95470</v>
      </c>
      <c r="D596">
        <v>4.1904148292889062E-2</v>
      </c>
      <c r="E596">
        <v>3.1040109846584493E-3</v>
      </c>
      <c r="F596" s="30" t="s">
        <v>76</v>
      </c>
      <c r="G596" t="s">
        <v>77</v>
      </c>
    </row>
    <row r="597" spans="1:7" x14ac:dyDescent="0.35">
      <c r="A597">
        <v>200890</v>
      </c>
      <c r="B597">
        <v>550</v>
      </c>
      <c r="C597">
        <v>95470</v>
      </c>
      <c r="D597">
        <v>0.13243780201209382</v>
      </c>
      <c r="E597">
        <v>4.5008159277547519E-2</v>
      </c>
      <c r="F597" s="30" t="s">
        <v>76</v>
      </c>
      <c r="G597" t="s">
        <v>77</v>
      </c>
    </row>
    <row r="598" spans="1:7" x14ac:dyDescent="0.35">
      <c r="A598">
        <v>200891</v>
      </c>
      <c r="B598">
        <v>19</v>
      </c>
      <c r="C598">
        <v>95470</v>
      </c>
      <c r="D598">
        <v>4.1904148292889062E-2</v>
      </c>
      <c r="E598">
        <v>6.621890100604691E-2</v>
      </c>
      <c r="F598" s="30" t="s">
        <v>76</v>
      </c>
      <c r="G598" t="s">
        <v>77</v>
      </c>
    </row>
    <row r="599" spans="1:7" x14ac:dyDescent="0.35">
      <c r="A599">
        <v>200892</v>
      </c>
      <c r="B599">
        <v>515</v>
      </c>
      <c r="C599">
        <v>95470</v>
      </c>
      <c r="D599">
        <v>6.3114890021388467E-2</v>
      </c>
      <c r="E599">
        <v>3.3109450503023455E-2</v>
      </c>
      <c r="F599" s="30" t="s">
        <v>76</v>
      </c>
      <c r="G599" t="s">
        <v>77</v>
      </c>
    </row>
    <row r="600" spans="1:7" x14ac:dyDescent="0.35">
      <c r="A600">
        <v>200893</v>
      </c>
      <c r="B600">
        <v>2640</v>
      </c>
      <c r="C600">
        <v>95470</v>
      </c>
      <c r="D600">
        <v>0.11743508225291134</v>
      </c>
      <c r="E600">
        <v>8.7946977898656076E-3</v>
      </c>
      <c r="F600" s="30" t="s">
        <v>76</v>
      </c>
      <c r="G600" t="s">
        <v>77</v>
      </c>
    </row>
    <row r="601" spans="1:7" x14ac:dyDescent="0.35">
      <c r="A601">
        <v>200894</v>
      </c>
      <c r="B601">
        <v>2641</v>
      </c>
      <c r="C601">
        <v>95470</v>
      </c>
      <c r="D601">
        <v>0.20124337883868945</v>
      </c>
      <c r="E601">
        <v>4.5008159277547519E-2</v>
      </c>
      <c r="F601" s="30" t="s">
        <v>76</v>
      </c>
      <c r="G601" t="s">
        <v>77</v>
      </c>
    </row>
    <row r="602" spans="1:7" x14ac:dyDescent="0.35">
      <c r="A602">
        <v>200895</v>
      </c>
      <c r="B602">
        <v>2642</v>
      </c>
      <c r="C602">
        <v>95470</v>
      </c>
      <c r="D602">
        <v>0</v>
      </c>
      <c r="E602">
        <v>0.21314208761321354</v>
      </c>
      <c r="F602" s="30" t="s">
        <v>76</v>
      </c>
      <c r="G602" t="s">
        <v>77</v>
      </c>
    </row>
    <row r="603" spans="1:7" x14ac:dyDescent="0.35">
      <c r="A603">
        <v>200896</v>
      </c>
      <c r="B603">
        <v>3043</v>
      </c>
      <c r="C603">
        <v>95470</v>
      </c>
      <c r="D603">
        <v>3.3109450503023455E-2</v>
      </c>
      <c r="E603">
        <v>1.8106730743840952E-2</v>
      </c>
      <c r="F603" s="30" t="s">
        <v>76</v>
      </c>
      <c r="G603" t="s">
        <v>77</v>
      </c>
    </row>
    <row r="604" spans="1:7" x14ac:dyDescent="0.35">
      <c r="A604">
        <v>200897</v>
      </c>
      <c r="B604">
        <v>2643</v>
      </c>
      <c r="C604">
        <v>95470</v>
      </c>
      <c r="D604">
        <v>0.10501903831427752</v>
      </c>
      <c r="E604">
        <v>1.1898708774524057E-2</v>
      </c>
      <c r="F604" s="30" t="s">
        <v>76</v>
      </c>
      <c r="G604" t="s">
        <v>77</v>
      </c>
    </row>
    <row r="605" spans="1:7" x14ac:dyDescent="0.35">
      <c r="A605">
        <v>200898</v>
      </c>
      <c r="B605">
        <v>2645</v>
      </c>
      <c r="C605">
        <v>95470</v>
      </c>
      <c r="D605">
        <v>1.1898708774524057E-2</v>
      </c>
      <c r="E605">
        <v>3.1040109846584493E-3</v>
      </c>
      <c r="F605" s="30" t="s">
        <v>76</v>
      </c>
      <c r="G605" t="s">
        <v>77</v>
      </c>
    </row>
    <row r="606" spans="1:7" x14ac:dyDescent="0.35">
      <c r="A606">
        <v>200899</v>
      </c>
      <c r="B606">
        <v>2644</v>
      </c>
      <c r="C606">
        <v>95470</v>
      </c>
      <c r="D606">
        <v>3.6213461487681904E-2</v>
      </c>
      <c r="E606">
        <v>3.1040109846584493E-3</v>
      </c>
      <c r="F606" s="30" t="s">
        <v>76</v>
      </c>
      <c r="G606" t="s">
        <v>77</v>
      </c>
    </row>
    <row r="607" spans="1:7" x14ac:dyDescent="0.35">
      <c r="A607">
        <v>200900</v>
      </c>
      <c r="B607">
        <v>1670</v>
      </c>
      <c r="C607">
        <v>95470</v>
      </c>
      <c r="D607">
        <v>0.21779810409020117</v>
      </c>
      <c r="E607">
        <v>0.17537662063320239</v>
      </c>
      <c r="F607" s="30" t="s">
        <v>76</v>
      </c>
      <c r="G607" t="s">
        <v>77</v>
      </c>
    </row>
    <row r="608" spans="1:7" x14ac:dyDescent="0.35">
      <c r="A608">
        <v>200901</v>
      </c>
      <c r="B608">
        <v>3024</v>
      </c>
      <c r="C608">
        <v>95470</v>
      </c>
      <c r="D608">
        <v>0</v>
      </c>
      <c r="E608">
        <v>6.2080219693168986E-3</v>
      </c>
      <c r="F608" s="30" t="s">
        <v>76</v>
      </c>
      <c r="G608" t="s">
        <v>77</v>
      </c>
    </row>
    <row r="609" spans="1:7" x14ac:dyDescent="0.35">
      <c r="A609">
        <v>200902</v>
      </c>
      <c r="B609">
        <v>1747</v>
      </c>
      <c r="C609">
        <v>95470</v>
      </c>
      <c r="D609">
        <v>0.49043373557603498</v>
      </c>
      <c r="E609">
        <v>4.9146840590425442E-2</v>
      </c>
      <c r="F609" s="30" t="s">
        <v>76</v>
      </c>
      <c r="G609" t="s">
        <v>77</v>
      </c>
    </row>
    <row r="610" spans="1:7" x14ac:dyDescent="0.35">
      <c r="A610">
        <v>200903</v>
      </c>
      <c r="B610">
        <v>1013</v>
      </c>
      <c r="C610">
        <v>95470</v>
      </c>
      <c r="D610">
        <v>0.29125969739378449</v>
      </c>
      <c r="E610">
        <v>0.10812304929893597</v>
      </c>
      <c r="F610" s="30" t="s">
        <v>76</v>
      </c>
      <c r="G610" t="s">
        <v>77</v>
      </c>
    </row>
    <row r="611" spans="1:7" x14ac:dyDescent="0.35">
      <c r="A611">
        <v>200904</v>
      </c>
      <c r="B611">
        <v>2105</v>
      </c>
      <c r="C611">
        <v>95470</v>
      </c>
      <c r="D611">
        <v>3.7765466980011132E-2</v>
      </c>
      <c r="E611">
        <v>1.4485384595072764E-2</v>
      </c>
      <c r="F611" s="30" t="s">
        <v>76</v>
      </c>
      <c r="G611" t="s">
        <v>77</v>
      </c>
    </row>
    <row r="612" spans="1:7" x14ac:dyDescent="0.35">
      <c r="A612">
        <v>200905</v>
      </c>
      <c r="B612">
        <v>3044</v>
      </c>
      <c r="C612">
        <v>95470</v>
      </c>
      <c r="D612">
        <v>0</v>
      </c>
      <c r="E612">
        <v>4.656016476987674E-3</v>
      </c>
      <c r="F612" s="30" t="s">
        <v>76</v>
      </c>
      <c r="G612" t="s">
        <v>77</v>
      </c>
    </row>
    <row r="613" spans="1:7" x14ac:dyDescent="0.35">
      <c r="A613">
        <v>200906</v>
      </c>
      <c r="B613">
        <v>1012</v>
      </c>
      <c r="C613">
        <v>95470</v>
      </c>
      <c r="D613">
        <v>0</v>
      </c>
      <c r="E613">
        <v>4.656016476987674E-3</v>
      </c>
      <c r="F613" s="30" t="s">
        <v>76</v>
      </c>
      <c r="G613" t="s">
        <v>77</v>
      </c>
    </row>
    <row r="614" spans="1:7" x14ac:dyDescent="0.35">
      <c r="A614">
        <v>200907</v>
      </c>
      <c r="B614">
        <v>1015</v>
      </c>
      <c r="C614">
        <v>95470</v>
      </c>
      <c r="D614">
        <v>1.6554725251511727E-2</v>
      </c>
      <c r="E614">
        <v>2.0693406564389659E-3</v>
      </c>
      <c r="F614" s="30" t="s">
        <v>76</v>
      </c>
      <c r="G614" t="s">
        <v>77</v>
      </c>
    </row>
    <row r="615" spans="1:7" x14ac:dyDescent="0.35">
      <c r="A615">
        <v>200908</v>
      </c>
      <c r="B615">
        <v>839</v>
      </c>
      <c r="C615">
        <v>95470</v>
      </c>
      <c r="D615">
        <v>0.97569411951097251</v>
      </c>
      <c r="E615">
        <v>0.33833719732777096</v>
      </c>
      <c r="F615" s="30" t="s">
        <v>76</v>
      </c>
      <c r="G615" t="s">
        <v>78</v>
      </c>
    </row>
    <row r="616" spans="1:7" x14ac:dyDescent="0.35">
      <c r="A616">
        <v>200909</v>
      </c>
      <c r="B616">
        <v>281</v>
      </c>
      <c r="C616">
        <v>95470</v>
      </c>
      <c r="D616">
        <v>5.5178968603945027</v>
      </c>
      <c r="E616">
        <v>1.1722814818726743</v>
      </c>
      <c r="F616" s="30" t="s">
        <v>76</v>
      </c>
      <c r="G616" t="s">
        <v>77</v>
      </c>
    </row>
    <row r="617" spans="1:7" x14ac:dyDescent="0.35">
      <c r="A617">
        <v>200910</v>
      </c>
      <c r="B617">
        <v>2562</v>
      </c>
      <c r="C617">
        <v>95470</v>
      </c>
      <c r="D617">
        <v>0.12002175807346004</v>
      </c>
      <c r="E617">
        <v>2.690142853370656E-2</v>
      </c>
      <c r="F617" s="30" t="s">
        <v>76</v>
      </c>
      <c r="G617" t="s">
        <v>77</v>
      </c>
    </row>
    <row r="618" spans="1:7" x14ac:dyDescent="0.35">
      <c r="A618">
        <v>200911</v>
      </c>
      <c r="B618">
        <v>536</v>
      </c>
      <c r="C618">
        <v>95470</v>
      </c>
      <c r="D618">
        <v>0.51371381796097337</v>
      </c>
      <c r="E618">
        <v>4.5008159277547519E-2</v>
      </c>
      <c r="F618" s="30" t="s">
        <v>76</v>
      </c>
      <c r="G618" t="s">
        <v>77</v>
      </c>
    </row>
    <row r="619" spans="1:7" x14ac:dyDescent="0.35">
      <c r="A619">
        <v>200912</v>
      </c>
      <c r="B619">
        <v>544</v>
      </c>
      <c r="C619">
        <v>95470</v>
      </c>
      <c r="D619">
        <v>0.20124337883868945</v>
      </c>
      <c r="E619">
        <v>3.1040109846584493E-3</v>
      </c>
      <c r="F619" s="30" t="s">
        <v>76</v>
      </c>
      <c r="G619" t="s">
        <v>77</v>
      </c>
    </row>
    <row r="620" spans="1:7" x14ac:dyDescent="0.35">
      <c r="A620">
        <v>200913</v>
      </c>
      <c r="B620">
        <v>3045</v>
      </c>
      <c r="C620">
        <v>95470</v>
      </c>
      <c r="D620">
        <v>0.12312576905811848</v>
      </c>
      <c r="E620">
        <v>6.3114890021388467E-2</v>
      </c>
      <c r="F620" s="30" t="s">
        <v>76</v>
      </c>
      <c r="G620" t="s">
        <v>77</v>
      </c>
    </row>
    <row r="621" spans="1:7" x14ac:dyDescent="0.35">
      <c r="A621">
        <v>200914</v>
      </c>
      <c r="B621">
        <v>465</v>
      </c>
      <c r="C621">
        <v>95470</v>
      </c>
      <c r="D621">
        <v>1.8598199149745209</v>
      </c>
      <c r="E621">
        <v>0.25608090623432206</v>
      </c>
      <c r="F621" s="30" t="s">
        <v>76</v>
      </c>
      <c r="G621" t="s">
        <v>78</v>
      </c>
    </row>
    <row r="622" spans="1:7" x14ac:dyDescent="0.35">
      <c r="A622">
        <v>200915</v>
      </c>
      <c r="B622">
        <v>279</v>
      </c>
      <c r="C622">
        <v>95470</v>
      </c>
      <c r="D622">
        <v>2.3347335956272639</v>
      </c>
      <c r="E622">
        <v>0.22711013704417651</v>
      </c>
      <c r="F622" s="30" t="s">
        <v>76</v>
      </c>
      <c r="G622" t="s">
        <v>78</v>
      </c>
    </row>
    <row r="623" spans="1:7" x14ac:dyDescent="0.35">
      <c r="A623">
        <v>200916</v>
      </c>
      <c r="B623">
        <v>3046</v>
      </c>
      <c r="C623">
        <v>95470</v>
      </c>
      <c r="D623">
        <v>0.97672878983919198</v>
      </c>
      <c r="E623">
        <v>0.28453434026035784</v>
      </c>
      <c r="F623" s="30" t="s">
        <v>76</v>
      </c>
      <c r="G623" t="s">
        <v>78</v>
      </c>
    </row>
    <row r="624" spans="1:7" x14ac:dyDescent="0.35">
      <c r="A624">
        <v>200917</v>
      </c>
      <c r="B624">
        <v>2119</v>
      </c>
      <c r="C624">
        <v>95470</v>
      </c>
      <c r="D624">
        <v>4.5008159277547519E-2</v>
      </c>
      <c r="E624">
        <v>1.1898708774524057E-2</v>
      </c>
      <c r="F624" s="30" t="s">
        <v>76</v>
      </c>
      <c r="G624" t="s">
        <v>77</v>
      </c>
    </row>
    <row r="625" spans="1:7" x14ac:dyDescent="0.35">
      <c r="A625">
        <v>200918</v>
      </c>
      <c r="B625">
        <v>313</v>
      </c>
      <c r="C625">
        <v>95470</v>
      </c>
      <c r="D625">
        <v>0.46870565868342584</v>
      </c>
      <c r="E625">
        <v>3.6213461487681904E-2</v>
      </c>
      <c r="F625" s="30" t="s">
        <v>76</v>
      </c>
      <c r="G625" t="s">
        <v>77</v>
      </c>
    </row>
    <row r="626" spans="1:7" x14ac:dyDescent="0.35">
      <c r="A626">
        <v>200919</v>
      </c>
      <c r="B626">
        <v>845</v>
      </c>
      <c r="C626">
        <v>95470</v>
      </c>
      <c r="D626">
        <v>0.34868390060996579</v>
      </c>
      <c r="E626">
        <v>1.8106730743840952E-2</v>
      </c>
      <c r="F626" s="30" t="s">
        <v>76</v>
      </c>
      <c r="G626" t="s">
        <v>77</v>
      </c>
    </row>
    <row r="627" spans="1:7" x14ac:dyDescent="0.35">
      <c r="A627">
        <v>200920</v>
      </c>
      <c r="B627">
        <v>840</v>
      </c>
      <c r="C627">
        <v>95470</v>
      </c>
      <c r="D627">
        <v>0</v>
      </c>
      <c r="E627">
        <v>8.7946977898656076E-3</v>
      </c>
      <c r="F627" s="30" t="s">
        <v>76</v>
      </c>
      <c r="G627" t="s">
        <v>77</v>
      </c>
    </row>
    <row r="628" spans="1:7" x14ac:dyDescent="0.35">
      <c r="A628">
        <v>200921</v>
      </c>
      <c r="B628">
        <v>1065</v>
      </c>
      <c r="C628">
        <v>95470</v>
      </c>
      <c r="D628">
        <v>3.0005439518365009E-2</v>
      </c>
      <c r="E628">
        <v>6.2080219693168986E-3</v>
      </c>
      <c r="F628" s="30" t="s">
        <v>76</v>
      </c>
      <c r="G628" t="s">
        <v>77</v>
      </c>
    </row>
    <row r="629" spans="1:7" x14ac:dyDescent="0.35">
      <c r="A629">
        <v>200922</v>
      </c>
      <c r="B629">
        <v>1057</v>
      </c>
      <c r="C629">
        <v>95470</v>
      </c>
      <c r="D629">
        <v>3.3109450503023455E-2</v>
      </c>
      <c r="E629">
        <v>6.2080219693168986E-3</v>
      </c>
      <c r="F629" s="30" t="s">
        <v>76</v>
      </c>
      <c r="G629" t="s">
        <v>77</v>
      </c>
    </row>
    <row r="630" spans="1:7" x14ac:dyDescent="0.35">
      <c r="A630">
        <v>200923</v>
      </c>
      <c r="B630">
        <v>997</v>
      </c>
      <c r="C630">
        <v>95470</v>
      </c>
      <c r="D630">
        <v>0.1846886535871777</v>
      </c>
      <c r="E630">
        <v>0.11226173061181391</v>
      </c>
      <c r="F630" s="30" t="s">
        <v>76</v>
      </c>
      <c r="G630" t="s">
        <v>77</v>
      </c>
    </row>
    <row r="631" spans="1:7" x14ac:dyDescent="0.35">
      <c r="A631">
        <v>200924</v>
      </c>
      <c r="B631">
        <v>283</v>
      </c>
      <c r="C631">
        <v>95470</v>
      </c>
      <c r="D631">
        <v>0.94206733384383945</v>
      </c>
      <c r="E631">
        <v>0.15002719759182503</v>
      </c>
      <c r="F631" s="30" t="s">
        <v>76</v>
      </c>
      <c r="G631" t="s">
        <v>78</v>
      </c>
    </row>
    <row r="632" spans="1:7" x14ac:dyDescent="0.35">
      <c r="A632">
        <v>200925</v>
      </c>
      <c r="B632">
        <v>382</v>
      </c>
      <c r="C632">
        <v>95470</v>
      </c>
      <c r="D632">
        <v>0</v>
      </c>
      <c r="E632">
        <v>3.1040109846584493E-3</v>
      </c>
      <c r="F632" s="30" t="s">
        <v>76</v>
      </c>
      <c r="G632" t="s">
        <v>77</v>
      </c>
    </row>
    <row r="633" spans="1:7" x14ac:dyDescent="0.35">
      <c r="A633">
        <v>200926</v>
      </c>
      <c r="B633">
        <v>3047</v>
      </c>
      <c r="C633">
        <v>95470</v>
      </c>
      <c r="D633">
        <v>9.312032953975348E-2</v>
      </c>
      <c r="E633">
        <v>3.1040109846584493E-3</v>
      </c>
      <c r="F633" s="30" t="s">
        <v>76</v>
      </c>
      <c r="G633" t="s">
        <v>77</v>
      </c>
    </row>
    <row r="634" spans="1:7" x14ac:dyDescent="0.35">
      <c r="A634">
        <v>200927</v>
      </c>
      <c r="B634">
        <v>531</v>
      </c>
      <c r="C634">
        <v>95470</v>
      </c>
      <c r="D634">
        <v>0</v>
      </c>
      <c r="E634">
        <v>3.1040109846584493E-3</v>
      </c>
      <c r="F634" s="30" t="s">
        <v>76</v>
      </c>
      <c r="G634" t="s">
        <v>77</v>
      </c>
    </row>
    <row r="635" spans="1:7" x14ac:dyDescent="0.35">
      <c r="A635">
        <v>200928</v>
      </c>
      <c r="B635">
        <v>442</v>
      </c>
      <c r="C635">
        <v>95470</v>
      </c>
      <c r="D635">
        <v>5.9172796070872238</v>
      </c>
      <c r="E635">
        <v>0.93172063056164456</v>
      </c>
      <c r="F635" s="30" t="s">
        <v>76</v>
      </c>
      <c r="G635" t="s">
        <v>77</v>
      </c>
    </row>
    <row r="636" spans="1:7" x14ac:dyDescent="0.35">
      <c r="A636">
        <v>200929</v>
      </c>
      <c r="B636">
        <v>513</v>
      </c>
      <c r="C636">
        <v>95470</v>
      </c>
      <c r="D636">
        <v>0.27367030181405327</v>
      </c>
      <c r="F636" s="30" t="s">
        <v>76</v>
      </c>
      <c r="G636" t="s">
        <v>77</v>
      </c>
    </row>
    <row r="637" spans="1:7" x14ac:dyDescent="0.35">
      <c r="A637">
        <v>200930</v>
      </c>
      <c r="B637">
        <v>440</v>
      </c>
      <c r="C637">
        <v>95470</v>
      </c>
      <c r="D637">
        <v>0.42369749940587831</v>
      </c>
      <c r="E637">
        <v>3.1040109846584493E-3</v>
      </c>
      <c r="F637" s="30" t="s">
        <v>76</v>
      </c>
      <c r="G637" t="s">
        <v>77</v>
      </c>
    </row>
    <row r="638" spans="1:7" x14ac:dyDescent="0.35">
      <c r="A638">
        <v>200931</v>
      </c>
      <c r="B638">
        <v>3048</v>
      </c>
      <c r="C638">
        <v>95470</v>
      </c>
      <c r="D638">
        <v>0.1593392305458004</v>
      </c>
      <c r="E638">
        <v>1.1898708774524057E-2</v>
      </c>
      <c r="F638" s="30" t="s">
        <v>76</v>
      </c>
      <c r="G638" t="s">
        <v>77</v>
      </c>
    </row>
    <row r="639" spans="1:7" x14ac:dyDescent="0.35">
      <c r="A639">
        <v>200932</v>
      </c>
      <c r="B639">
        <v>301</v>
      </c>
      <c r="C639">
        <v>95470</v>
      </c>
      <c r="D639">
        <v>0.39058804890285487</v>
      </c>
      <c r="E639">
        <v>0.12622978004277693</v>
      </c>
      <c r="F639" s="30" t="s">
        <v>76</v>
      </c>
      <c r="G639" t="s">
        <v>77</v>
      </c>
    </row>
    <row r="640" spans="1:7" x14ac:dyDescent="0.35">
      <c r="A640">
        <v>200933</v>
      </c>
      <c r="B640">
        <v>3020</v>
      </c>
      <c r="C640">
        <v>95470</v>
      </c>
      <c r="D640">
        <v>4.6042829605766999E-2</v>
      </c>
      <c r="E640">
        <v>2.7418763697816304E-2</v>
      </c>
      <c r="F640" s="30" t="s">
        <v>76</v>
      </c>
      <c r="G640" t="s">
        <v>77</v>
      </c>
    </row>
    <row r="641" spans="1:7" x14ac:dyDescent="0.35">
      <c r="A641">
        <v>200934</v>
      </c>
      <c r="B641">
        <v>976</v>
      </c>
      <c r="C641">
        <v>95470</v>
      </c>
      <c r="D641">
        <v>0.91930458662301073</v>
      </c>
      <c r="E641">
        <v>0.41748947743656145</v>
      </c>
      <c r="F641" s="30" t="s">
        <v>76</v>
      </c>
      <c r="G641" t="s">
        <v>77</v>
      </c>
    </row>
    <row r="642" spans="1:7" x14ac:dyDescent="0.35">
      <c r="A642">
        <v>200935</v>
      </c>
      <c r="B642">
        <v>2164</v>
      </c>
      <c r="C642">
        <v>95470</v>
      </c>
      <c r="D642">
        <v>5.535486255974234E-2</v>
      </c>
      <c r="E642">
        <v>6.1562884529059239E-2</v>
      </c>
      <c r="F642" s="30" t="s">
        <v>76</v>
      </c>
      <c r="G642" t="s">
        <v>77</v>
      </c>
    </row>
    <row r="643" spans="1:7" x14ac:dyDescent="0.35">
      <c r="A643">
        <v>200936</v>
      </c>
      <c r="B643">
        <v>3049</v>
      </c>
      <c r="C643">
        <v>95470</v>
      </c>
      <c r="D643">
        <v>9.312032953975348E-3</v>
      </c>
      <c r="E643">
        <v>7.7600274616461233E-3</v>
      </c>
      <c r="F643" s="30" t="s">
        <v>76</v>
      </c>
      <c r="G643" t="s">
        <v>77</v>
      </c>
    </row>
    <row r="644" spans="1:7" x14ac:dyDescent="0.35">
      <c r="A644">
        <v>200937</v>
      </c>
      <c r="B644">
        <v>663</v>
      </c>
      <c r="C644">
        <v>95470</v>
      </c>
      <c r="D644">
        <v>0.44283890047793872</v>
      </c>
      <c r="E644">
        <v>0.11226173061181391</v>
      </c>
      <c r="F644" s="30" t="s">
        <v>76</v>
      </c>
      <c r="G644" t="s">
        <v>77</v>
      </c>
    </row>
    <row r="645" spans="1:7" x14ac:dyDescent="0.35">
      <c r="A645">
        <v>200938</v>
      </c>
      <c r="B645">
        <v>2367</v>
      </c>
      <c r="C645">
        <v>95470</v>
      </c>
      <c r="D645">
        <v>1.6037390087401987E-2</v>
      </c>
      <c r="E645">
        <v>6.7253571334266399E-3</v>
      </c>
      <c r="F645" s="30" t="s">
        <v>76</v>
      </c>
      <c r="G645" t="s">
        <v>77</v>
      </c>
    </row>
    <row r="646" spans="1:7" x14ac:dyDescent="0.35">
      <c r="A646">
        <v>200939</v>
      </c>
      <c r="B646">
        <v>618</v>
      </c>
      <c r="C646">
        <v>95470</v>
      </c>
      <c r="D646">
        <v>1.6037390087401987E-2</v>
      </c>
      <c r="E646">
        <v>6.2080219693168986E-3</v>
      </c>
      <c r="F646" s="30" t="s">
        <v>76</v>
      </c>
      <c r="G646" t="s">
        <v>77</v>
      </c>
    </row>
    <row r="647" spans="1:7" x14ac:dyDescent="0.35">
      <c r="A647">
        <v>200940</v>
      </c>
      <c r="B647">
        <v>947</v>
      </c>
      <c r="C647">
        <v>95470</v>
      </c>
      <c r="D647">
        <v>0.10812304929893597</v>
      </c>
      <c r="E647">
        <v>1.4485384595072764E-2</v>
      </c>
      <c r="F647" s="30" t="s">
        <v>76</v>
      </c>
      <c r="G647" t="s">
        <v>77</v>
      </c>
    </row>
    <row r="648" spans="1:7" x14ac:dyDescent="0.35">
      <c r="A648">
        <v>200941</v>
      </c>
      <c r="B648">
        <v>956</v>
      </c>
      <c r="C648">
        <v>95470</v>
      </c>
      <c r="D648">
        <v>0.16554725251511732</v>
      </c>
      <c r="E648">
        <v>1.9658736236170177E-2</v>
      </c>
      <c r="F648" s="30" t="s">
        <v>76</v>
      </c>
      <c r="G648" t="s">
        <v>77</v>
      </c>
    </row>
    <row r="649" spans="1:7" x14ac:dyDescent="0.35">
      <c r="A649">
        <v>200942</v>
      </c>
      <c r="B649">
        <v>1438</v>
      </c>
      <c r="C649">
        <v>95470</v>
      </c>
      <c r="D649">
        <v>4.3973488949328031E-2</v>
      </c>
      <c r="E649">
        <v>3.621346148768191E-3</v>
      </c>
      <c r="F649" s="30" t="s">
        <v>76</v>
      </c>
      <c r="G649" t="s">
        <v>77</v>
      </c>
    </row>
    <row r="650" spans="1:7" x14ac:dyDescent="0.35">
      <c r="A650">
        <v>200943</v>
      </c>
      <c r="B650">
        <v>1753</v>
      </c>
      <c r="C650">
        <v>95470</v>
      </c>
      <c r="D650">
        <v>9.8293681180850884E-3</v>
      </c>
      <c r="E650">
        <v>4.1386813128779319E-3</v>
      </c>
      <c r="F650" s="30" t="s">
        <v>76</v>
      </c>
      <c r="G650" t="s">
        <v>77</v>
      </c>
    </row>
    <row r="651" spans="1:7" x14ac:dyDescent="0.35">
      <c r="A651">
        <v>200944</v>
      </c>
      <c r="B651">
        <v>935</v>
      </c>
      <c r="C651">
        <v>95470</v>
      </c>
      <c r="D651">
        <v>4.5008159277547519E-2</v>
      </c>
      <c r="E651">
        <v>1.7589395579731215E-2</v>
      </c>
      <c r="F651" s="30" t="s">
        <v>76</v>
      </c>
      <c r="G651" t="s">
        <v>77</v>
      </c>
    </row>
    <row r="652" spans="1:7" x14ac:dyDescent="0.35">
      <c r="A652">
        <v>200945</v>
      </c>
      <c r="B652">
        <v>1044</v>
      </c>
      <c r="C652">
        <v>95470</v>
      </c>
      <c r="D652">
        <v>0.36679063135380674</v>
      </c>
      <c r="E652">
        <v>6.1045549364949499E-2</v>
      </c>
      <c r="F652" s="30" t="s">
        <v>76</v>
      </c>
      <c r="G652" t="s">
        <v>77</v>
      </c>
    </row>
    <row r="653" spans="1:7" x14ac:dyDescent="0.35">
      <c r="A653">
        <v>200946</v>
      </c>
      <c r="B653">
        <v>952</v>
      </c>
      <c r="C653">
        <v>95470</v>
      </c>
      <c r="D653">
        <v>8.122162076522943E-2</v>
      </c>
      <c r="E653">
        <v>1.1898708774524057E-2</v>
      </c>
      <c r="F653" s="30" t="s">
        <v>76</v>
      </c>
      <c r="G653" t="s">
        <v>77</v>
      </c>
    </row>
    <row r="654" spans="1:7" x14ac:dyDescent="0.35">
      <c r="A654">
        <v>200947</v>
      </c>
      <c r="B654">
        <v>934</v>
      </c>
      <c r="C654">
        <v>95470</v>
      </c>
      <c r="D654">
        <v>0.21210741728499402</v>
      </c>
      <c r="E654">
        <v>8.8981648226875543E-2</v>
      </c>
      <c r="F654" s="30" t="s">
        <v>76</v>
      </c>
      <c r="G654" t="s">
        <v>77</v>
      </c>
    </row>
    <row r="655" spans="1:7" x14ac:dyDescent="0.35">
      <c r="A655">
        <v>200948</v>
      </c>
      <c r="B655">
        <v>969</v>
      </c>
      <c r="C655">
        <v>95470</v>
      </c>
      <c r="D655">
        <v>0.33057716986612479</v>
      </c>
      <c r="E655">
        <v>2.4314752713157851E-2</v>
      </c>
      <c r="F655" s="30" t="s">
        <v>76</v>
      </c>
      <c r="G655" t="s">
        <v>77</v>
      </c>
    </row>
    <row r="656" spans="1:7" x14ac:dyDescent="0.35">
      <c r="A656">
        <v>200949</v>
      </c>
      <c r="B656">
        <v>957</v>
      </c>
      <c r="C656">
        <v>95470</v>
      </c>
      <c r="D656">
        <v>0.17692862612553162</v>
      </c>
      <c r="E656">
        <v>2.8970769190145528E-2</v>
      </c>
      <c r="F656" s="30" t="s">
        <v>76</v>
      </c>
      <c r="G656" t="s">
        <v>77</v>
      </c>
    </row>
    <row r="657" spans="1:7" x14ac:dyDescent="0.35">
      <c r="A657">
        <v>200950</v>
      </c>
      <c r="B657">
        <v>1764</v>
      </c>
      <c r="C657">
        <v>95470</v>
      </c>
      <c r="D657">
        <v>0.1955526920334823</v>
      </c>
      <c r="E657">
        <v>3.5696126323572164E-2</v>
      </c>
      <c r="F657" s="30" t="s">
        <v>76</v>
      </c>
      <c r="G657" t="s">
        <v>77</v>
      </c>
    </row>
    <row r="658" spans="1:7" x14ac:dyDescent="0.35">
      <c r="A658">
        <v>200951</v>
      </c>
      <c r="B658">
        <v>1765</v>
      </c>
      <c r="C658">
        <v>95470</v>
      </c>
      <c r="D658">
        <v>3.1040109846584493E-3</v>
      </c>
      <c r="E658">
        <v>6.2080219693168986E-3</v>
      </c>
      <c r="F658" s="30" t="s">
        <v>76</v>
      </c>
      <c r="G658" t="s">
        <v>77</v>
      </c>
    </row>
    <row r="659" spans="1:7" x14ac:dyDescent="0.35">
      <c r="A659">
        <v>200952</v>
      </c>
      <c r="B659">
        <v>968</v>
      </c>
      <c r="C659">
        <v>95470</v>
      </c>
      <c r="D659">
        <v>0.43766554883684133</v>
      </c>
      <c r="E659">
        <v>2.8453434026035788E-2</v>
      </c>
      <c r="F659" s="30" t="s">
        <v>76</v>
      </c>
      <c r="G659" t="s">
        <v>77</v>
      </c>
    </row>
    <row r="660" spans="1:7" x14ac:dyDescent="0.35">
      <c r="A660">
        <v>200953</v>
      </c>
      <c r="B660">
        <v>535</v>
      </c>
      <c r="C660">
        <v>95470</v>
      </c>
      <c r="D660">
        <v>1.0486383776504462</v>
      </c>
      <c r="E660">
        <v>8.6912307570436567E-2</v>
      </c>
      <c r="F660" s="30" t="s">
        <v>76</v>
      </c>
      <c r="G660" t="s">
        <v>77</v>
      </c>
    </row>
    <row r="661" spans="1:7" x14ac:dyDescent="0.35">
      <c r="A661">
        <v>200954</v>
      </c>
      <c r="B661">
        <v>401</v>
      </c>
      <c r="C661">
        <v>95470</v>
      </c>
      <c r="D661">
        <v>3.6963597475641032</v>
      </c>
      <c r="E661">
        <v>0.24935554910089547</v>
      </c>
      <c r="F661" s="30" t="s">
        <v>76</v>
      </c>
      <c r="G661" t="s">
        <v>77</v>
      </c>
    </row>
    <row r="662" spans="1:7" x14ac:dyDescent="0.35">
      <c r="A662">
        <v>200955</v>
      </c>
      <c r="B662">
        <v>511</v>
      </c>
      <c r="C662">
        <v>95470</v>
      </c>
      <c r="D662">
        <v>0.22555813155184734</v>
      </c>
      <c r="E662">
        <v>1.1898708774524057E-2</v>
      </c>
      <c r="F662" s="30" t="s">
        <v>76</v>
      </c>
      <c r="G662" t="s">
        <v>77</v>
      </c>
    </row>
    <row r="663" spans="1:7" x14ac:dyDescent="0.35">
      <c r="A663">
        <v>200956</v>
      </c>
      <c r="B663">
        <v>1083</v>
      </c>
      <c r="C663">
        <v>95470</v>
      </c>
      <c r="D663">
        <v>0.3005717303477598</v>
      </c>
      <c r="E663">
        <v>7.8117609780570973E-2</v>
      </c>
      <c r="F663" s="30" t="s">
        <v>76</v>
      </c>
      <c r="G663" t="s">
        <v>77</v>
      </c>
    </row>
    <row r="664" spans="1:7" x14ac:dyDescent="0.35">
      <c r="A664">
        <v>200957</v>
      </c>
      <c r="B664">
        <v>977</v>
      </c>
      <c r="C664">
        <v>95470</v>
      </c>
      <c r="D664">
        <v>0.53492455968947272</v>
      </c>
      <c r="E664">
        <v>2.1210741728499401E-2</v>
      </c>
      <c r="F664" s="30" t="s">
        <v>76</v>
      </c>
      <c r="G664" t="s">
        <v>77</v>
      </c>
    </row>
    <row r="665" spans="1:7" x14ac:dyDescent="0.35">
      <c r="A665">
        <v>200958</v>
      </c>
      <c r="B665">
        <v>2698</v>
      </c>
      <c r="C665">
        <v>95470</v>
      </c>
      <c r="D665">
        <v>0</v>
      </c>
      <c r="E665">
        <v>6.2080219693168986E-3</v>
      </c>
      <c r="F665" s="30" t="s">
        <v>76</v>
      </c>
      <c r="G665" t="s">
        <v>77</v>
      </c>
    </row>
    <row r="666" spans="1:7" x14ac:dyDescent="0.35">
      <c r="A666">
        <v>200959</v>
      </c>
      <c r="B666">
        <v>1030</v>
      </c>
      <c r="C666">
        <v>95470</v>
      </c>
      <c r="D666">
        <v>1.9141401072060436E-2</v>
      </c>
      <c r="E666">
        <v>7.242692297536382E-3</v>
      </c>
      <c r="F666" s="30" t="s">
        <v>76</v>
      </c>
      <c r="G666" t="s">
        <v>77</v>
      </c>
    </row>
    <row r="667" spans="1:7" x14ac:dyDescent="0.35">
      <c r="A667">
        <v>200960</v>
      </c>
      <c r="B667">
        <v>3040</v>
      </c>
      <c r="C667">
        <v>95470</v>
      </c>
      <c r="D667">
        <v>0</v>
      </c>
      <c r="E667">
        <v>6.2080219693168986E-3</v>
      </c>
      <c r="F667" s="30" t="s">
        <v>76</v>
      </c>
      <c r="G667" t="s">
        <v>77</v>
      </c>
    </row>
    <row r="668" spans="1:7" x14ac:dyDescent="0.35">
      <c r="A668">
        <v>200961</v>
      </c>
      <c r="B668">
        <v>302</v>
      </c>
      <c r="C668">
        <v>95470</v>
      </c>
      <c r="D668">
        <v>2.2178158485384616</v>
      </c>
      <c r="E668">
        <v>0.15002719759182503</v>
      </c>
      <c r="F668" s="30" t="s">
        <v>76</v>
      </c>
      <c r="G668" t="s">
        <v>77</v>
      </c>
    </row>
    <row r="669" spans="1:7" x14ac:dyDescent="0.35">
      <c r="A669">
        <v>200962</v>
      </c>
      <c r="B669">
        <v>717</v>
      </c>
      <c r="C669">
        <v>95470</v>
      </c>
      <c r="D669">
        <v>1.0429476908452391</v>
      </c>
      <c r="E669">
        <v>5.432019223152286E-2</v>
      </c>
      <c r="F669" s="30" t="s">
        <v>76</v>
      </c>
      <c r="G669" t="s">
        <v>77</v>
      </c>
    </row>
    <row r="670" spans="1:7" x14ac:dyDescent="0.35">
      <c r="A670">
        <v>200963</v>
      </c>
      <c r="B670">
        <v>449</v>
      </c>
      <c r="C670">
        <v>95470</v>
      </c>
      <c r="D670">
        <v>4.0352142800559841E-2</v>
      </c>
      <c r="E670">
        <v>2.1210741728499401E-2</v>
      </c>
      <c r="F670" s="30" t="s">
        <v>76</v>
      </c>
      <c r="G670" t="s">
        <v>77</v>
      </c>
    </row>
    <row r="671" spans="1:7" x14ac:dyDescent="0.35">
      <c r="A671">
        <v>200964</v>
      </c>
      <c r="B671">
        <v>522</v>
      </c>
      <c r="C671">
        <v>95470</v>
      </c>
      <c r="D671">
        <v>0.5618259882231792</v>
      </c>
      <c r="E671">
        <v>5.6906868052071576E-2</v>
      </c>
      <c r="F671" s="30" t="s">
        <v>76</v>
      </c>
      <c r="G671" t="s">
        <v>77</v>
      </c>
    </row>
    <row r="672" spans="1:7" x14ac:dyDescent="0.35">
      <c r="A672">
        <v>200965</v>
      </c>
      <c r="B672">
        <v>620</v>
      </c>
      <c r="C672">
        <v>95470</v>
      </c>
      <c r="D672">
        <v>0.36679063135380674</v>
      </c>
      <c r="E672">
        <v>1.8106730743840952E-2</v>
      </c>
      <c r="F672" s="30" t="s">
        <v>76</v>
      </c>
      <c r="G672" t="s">
        <v>77</v>
      </c>
    </row>
    <row r="673" spans="1:7" x14ac:dyDescent="0.35">
      <c r="A673">
        <v>200966</v>
      </c>
      <c r="B673">
        <v>698</v>
      </c>
      <c r="C673">
        <v>95470</v>
      </c>
      <c r="D673">
        <v>0.19244868104882384</v>
      </c>
      <c r="E673">
        <v>1.8106730743840952E-2</v>
      </c>
      <c r="F673" s="30" t="s">
        <v>76</v>
      </c>
      <c r="G673" t="s">
        <v>77</v>
      </c>
    </row>
    <row r="674" spans="1:7" x14ac:dyDescent="0.35">
      <c r="A674">
        <v>200967</v>
      </c>
      <c r="B674">
        <v>514</v>
      </c>
      <c r="C674">
        <v>95470</v>
      </c>
      <c r="D674">
        <v>1.5002719759182504E-2</v>
      </c>
      <c r="E674">
        <v>3.1040109846584493E-3</v>
      </c>
      <c r="F674" s="30" t="s">
        <v>76</v>
      </c>
      <c r="G674" t="s">
        <v>77</v>
      </c>
    </row>
    <row r="675" spans="1:7" x14ac:dyDescent="0.35">
      <c r="A675">
        <v>200968</v>
      </c>
      <c r="B675">
        <v>608</v>
      </c>
      <c r="C675">
        <v>95470</v>
      </c>
      <c r="D675">
        <v>4.5008159277547519E-2</v>
      </c>
      <c r="E675">
        <v>8.7946977898656076E-3</v>
      </c>
      <c r="F675" s="30" t="s">
        <v>76</v>
      </c>
      <c r="G675" t="s">
        <v>77</v>
      </c>
    </row>
    <row r="676" spans="1:7" x14ac:dyDescent="0.35">
      <c r="A676">
        <v>200969</v>
      </c>
      <c r="B676">
        <v>89</v>
      </c>
      <c r="C676">
        <v>95470</v>
      </c>
      <c r="D676">
        <v>0.13243780201209382</v>
      </c>
      <c r="E676">
        <v>8.7946977898656076E-3</v>
      </c>
      <c r="F676" s="30" t="s">
        <v>76</v>
      </c>
      <c r="G676" t="s">
        <v>77</v>
      </c>
    </row>
    <row r="677" spans="1:7" x14ac:dyDescent="0.35">
      <c r="A677">
        <v>200970</v>
      </c>
      <c r="B677">
        <v>94</v>
      </c>
      <c r="C677">
        <v>95470</v>
      </c>
      <c r="D677">
        <v>7.5013598795912517E-2</v>
      </c>
      <c r="E677">
        <v>6.2080219693168986E-3</v>
      </c>
      <c r="F677" s="30" t="s">
        <v>76</v>
      </c>
      <c r="G677" t="s">
        <v>77</v>
      </c>
    </row>
    <row r="678" spans="1:7" x14ac:dyDescent="0.35">
      <c r="A678">
        <v>200971</v>
      </c>
      <c r="B678">
        <v>80</v>
      </c>
      <c r="C678">
        <v>95470</v>
      </c>
      <c r="D678">
        <v>7.5013598795912517E-2</v>
      </c>
      <c r="E678">
        <v>6.2080219693168986E-3</v>
      </c>
      <c r="F678" s="30" t="s">
        <v>76</v>
      </c>
      <c r="G678" t="s">
        <v>77</v>
      </c>
    </row>
    <row r="679" spans="1:7" x14ac:dyDescent="0.35">
      <c r="A679">
        <v>200972</v>
      </c>
      <c r="B679">
        <v>44</v>
      </c>
      <c r="C679">
        <v>95470</v>
      </c>
      <c r="D679">
        <v>7.5013598795912517E-2</v>
      </c>
      <c r="E679">
        <v>8.7946977898656076E-3</v>
      </c>
      <c r="F679" s="30" t="s">
        <v>76</v>
      </c>
      <c r="G679" t="s">
        <v>77</v>
      </c>
    </row>
    <row r="680" spans="1:7" x14ac:dyDescent="0.35">
      <c r="A680">
        <v>200973</v>
      </c>
      <c r="B680">
        <v>30</v>
      </c>
      <c r="C680">
        <v>95470</v>
      </c>
      <c r="D680">
        <v>0</v>
      </c>
      <c r="E680">
        <v>3.1040109846584493E-3</v>
      </c>
      <c r="F680" s="30" t="s">
        <v>76</v>
      </c>
      <c r="G680" t="s">
        <v>77</v>
      </c>
    </row>
    <row r="681" spans="1:7" x14ac:dyDescent="0.35">
      <c r="A681">
        <v>200974</v>
      </c>
      <c r="B681">
        <v>25</v>
      </c>
      <c r="C681">
        <v>95470</v>
      </c>
      <c r="D681">
        <v>0.10243236249372883</v>
      </c>
      <c r="E681">
        <v>1.1898708774524057E-2</v>
      </c>
      <c r="F681" s="30" t="s">
        <v>76</v>
      </c>
      <c r="G681" t="s">
        <v>77</v>
      </c>
    </row>
    <row r="682" spans="1:7" x14ac:dyDescent="0.35">
      <c r="A682">
        <v>200975</v>
      </c>
      <c r="B682">
        <v>3</v>
      </c>
      <c r="C682">
        <v>95470</v>
      </c>
      <c r="D682">
        <v>0</v>
      </c>
      <c r="E682">
        <v>3.1040109846584493E-3</v>
      </c>
      <c r="F682" s="30" t="s">
        <v>76</v>
      </c>
      <c r="G682" t="s">
        <v>77</v>
      </c>
    </row>
    <row r="683" spans="1:7" x14ac:dyDescent="0.35">
      <c r="A683">
        <v>200976</v>
      </c>
      <c r="B683">
        <v>1</v>
      </c>
      <c r="C683">
        <v>95470</v>
      </c>
      <c r="D683">
        <v>0</v>
      </c>
      <c r="E683">
        <v>3.1040109846584493E-3</v>
      </c>
      <c r="F683" s="30" t="s">
        <v>76</v>
      </c>
      <c r="G683" t="s">
        <v>77</v>
      </c>
    </row>
    <row r="684" spans="1:7" x14ac:dyDescent="0.35">
      <c r="A684">
        <v>200977</v>
      </c>
      <c r="B684">
        <v>81</v>
      </c>
      <c r="C684">
        <v>95470</v>
      </c>
      <c r="D684">
        <v>3.3109450503023455E-2</v>
      </c>
      <c r="E684">
        <v>3.1040109846584493E-3</v>
      </c>
      <c r="F684" s="30" t="s">
        <v>76</v>
      </c>
      <c r="G684" t="s">
        <v>77</v>
      </c>
    </row>
    <row r="685" spans="1:7" x14ac:dyDescent="0.35">
      <c r="A685">
        <v>200978</v>
      </c>
      <c r="B685">
        <v>502</v>
      </c>
      <c r="C685">
        <v>95470</v>
      </c>
      <c r="D685">
        <v>1.5002719759182504E-2</v>
      </c>
      <c r="E685">
        <v>3.1040109846584493E-3</v>
      </c>
      <c r="F685" s="30" t="s">
        <v>76</v>
      </c>
      <c r="G685" t="s">
        <v>77</v>
      </c>
    </row>
    <row r="686" spans="1:7" x14ac:dyDescent="0.35">
      <c r="A686">
        <v>200979</v>
      </c>
      <c r="B686">
        <v>84</v>
      </c>
      <c r="C686">
        <v>95470</v>
      </c>
      <c r="D686">
        <v>1.8106730743840952E-2</v>
      </c>
      <c r="E686">
        <v>6.2080219693168986E-3</v>
      </c>
      <c r="F686" s="30" t="s">
        <v>76</v>
      </c>
      <c r="G686" t="s">
        <v>77</v>
      </c>
    </row>
    <row r="687" spans="1:7" x14ac:dyDescent="0.35">
      <c r="A687">
        <v>200980</v>
      </c>
      <c r="B687">
        <v>28</v>
      </c>
      <c r="C687">
        <v>95470</v>
      </c>
      <c r="D687">
        <v>3.3109450503023455E-2</v>
      </c>
      <c r="E687">
        <v>3.1040109846584493E-3</v>
      </c>
      <c r="F687" s="30" t="s">
        <v>76</v>
      </c>
      <c r="G687" t="s">
        <v>77</v>
      </c>
    </row>
    <row r="688" spans="1:7" x14ac:dyDescent="0.35">
      <c r="A688">
        <v>200981</v>
      </c>
      <c r="B688">
        <v>23</v>
      </c>
      <c r="C688">
        <v>95470</v>
      </c>
      <c r="D688">
        <v>6.2080219693168986E-3</v>
      </c>
      <c r="E688">
        <v>8.7946977898656076E-3</v>
      </c>
      <c r="F688" s="30" t="s">
        <v>76</v>
      </c>
      <c r="G688" t="s">
        <v>77</v>
      </c>
    </row>
    <row r="689" spans="1:7" x14ac:dyDescent="0.35">
      <c r="A689">
        <v>200982</v>
      </c>
      <c r="B689">
        <v>22</v>
      </c>
      <c r="C689">
        <v>95470</v>
      </c>
      <c r="D689">
        <v>2.690142853370656E-2</v>
      </c>
      <c r="E689">
        <v>3.1040109846584493E-3</v>
      </c>
      <c r="F689" s="30" t="s">
        <v>76</v>
      </c>
      <c r="G689" t="s">
        <v>77</v>
      </c>
    </row>
    <row r="690" spans="1:7" x14ac:dyDescent="0.35">
      <c r="A690">
        <v>200983</v>
      </c>
      <c r="B690">
        <v>485</v>
      </c>
      <c r="C690">
        <v>95470</v>
      </c>
      <c r="D690">
        <v>1.5002719759182504E-2</v>
      </c>
      <c r="E690">
        <v>3.1040109846584493E-3</v>
      </c>
      <c r="F690" s="30" t="s">
        <v>76</v>
      </c>
      <c r="G690" t="s">
        <v>77</v>
      </c>
    </row>
    <row r="691" spans="1:7" x14ac:dyDescent="0.35">
      <c r="A691">
        <v>200984</v>
      </c>
      <c r="B691">
        <v>104</v>
      </c>
      <c r="C691">
        <v>95470</v>
      </c>
      <c r="D691">
        <v>5.6906868052071576E-2</v>
      </c>
      <c r="E691">
        <v>8.7946977898656076E-3</v>
      </c>
      <c r="F691" s="30" t="s">
        <v>76</v>
      </c>
      <c r="G691" t="s">
        <v>77</v>
      </c>
    </row>
    <row r="692" spans="1:7" x14ac:dyDescent="0.35">
      <c r="A692">
        <v>200985</v>
      </c>
      <c r="B692">
        <v>486</v>
      </c>
      <c r="C692">
        <v>95470</v>
      </c>
      <c r="D692">
        <v>1.5002719759182504E-2</v>
      </c>
      <c r="E692">
        <v>1.8106730743840952E-2</v>
      </c>
      <c r="F692" s="30" t="s">
        <v>76</v>
      </c>
      <c r="G692" t="s">
        <v>77</v>
      </c>
    </row>
    <row r="693" spans="1:7" x14ac:dyDescent="0.35">
      <c r="A693">
        <v>200986</v>
      </c>
      <c r="B693">
        <v>2187</v>
      </c>
      <c r="C693">
        <v>95470</v>
      </c>
      <c r="D693">
        <v>0</v>
      </c>
      <c r="E693">
        <v>3.1040109846584493E-3</v>
      </c>
      <c r="F693" s="30" t="s">
        <v>76</v>
      </c>
      <c r="G693" t="s">
        <v>77</v>
      </c>
    </row>
    <row r="694" spans="1:7" x14ac:dyDescent="0.35">
      <c r="A694">
        <v>200987</v>
      </c>
      <c r="B694">
        <v>410</v>
      </c>
      <c r="C694">
        <v>95470</v>
      </c>
      <c r="D694">
        <v>0</v>
      </c>
      <c r="E694">
        <v>3.1040109846584493E-3</v>
      </c>
      <c r="F694" s="30" t="s">
        <v>76</v>
      </c>
      <c r="G694" t="s">
        <v>77</v>
      </c>
    </row>
    <row r="695" spans="1:7" x14ac:dyDescent="0.35">
      <c r="A695">
        <v>200988</v>
      </c>
      <c r="B695">
        <v>611</v>
      </c>
      <c r="C695">
        <v>95470</v>
      </c>
      <c r="D695">
        <v>1.064675767737848</v>
      </c>
      <c r="E695">
        <v>0.25504623590610254</v>
      </c>
      <c r="F695" s="30" t="s">
        <v>76</v>
      </c>
      <c r="G695" t="s">
        <v>61</v>
      </c>
    </row>
    <row r="696" spans="1:7" x14ac:dyDescent="0.35">
      <c r="A696">
        <v>200989</v>
      </c>
      <c r="B696">
        <v>196</v>
      </c>
      <c r="C696">
        <v>95470</v>
      </c>
      <c r="D696">
        <v>0.10501903831427752</v>
      </c>
      <c r="E696">
        <v>1.9658736236170177E-2</v>
      </c>
      <c r="F696" s="30" t="s">
        <v>76</v>
      </c>
      <c r="G696" t="s">
        <v>61</v>
      </c>
    </row>
    <row r="697" spans="1:7" x14ac:dyDescent="0.35">
      <c r="A697">
        <v>200990</v>
      </c>
      <c r="B697">
        <v>105</v>
      </c>
      <c r="C697">
        <v>95470</v>
      </c>
      <c r="D697">
        <v>0.11795241741702105</v>
      </c>
      <c r="E697">
        <v>2.1210741728499401E-2</v>
      </c>
      <c r="F697" s="30" t="s">
        <v>76</v>
      </c>
      <c r="G697" t="s">
        <v>61</v>
      </c>
    </row>
    <row r="698" spans="1:7" x14ac:dyDescent="0.35">
      <c r="A698">
        <v>200991</v>
      </c>
      <c r="B698">
        <v>879</v>
      </c>
      <c r="C698">
        <v>95470</v>
      </c>
      <c r="D698">
        <v>2.690142853370656E-2</v>
      </c>
      <c r="E698">
        <v>4.656016476987674E-3</v>
      </c>
      <c r="F698" s="30" t="s">
        <v>76</v>
      </c>
      <c r="G698" t="s">
        <v>61</v>
      </c>
    </row>
    <row r="699" spans="1:7" x14ac:dyDescent="0.35">
      <c r="A699">
        <v>200992</v>
      </c>
      <c r="B699">
        <v>1106</v>
      </c>
      <c r="C699">
        <v>95470</v>
      </c>
      <c r="D699">
        <v>8.0186950437009935E-2</v>
      </c>
      <c r="E699">
        <v>2.0176071400279921E-2</v>
      </c>
      <c r="F699" s="30" t="s">
        <v>76</v>
      </c>
      <c r="G699" t="s">
        <v>61</v>
      </c>
    </row>
    <row r="700" spans="1:7" x14ac:dyDescent="0.35">
      <c r="A700">
        <v>200993</v>
      </c>
      <c r="B700">
        <v>871</v>
      </c>
      <c r="C700">
        <v>95470</v>
      </c>
      <c r="D700">
        <v>3.3109450503023455E-2</v>
      </c>
      <c r="E700">
        <v>4.656016476987674E-3</v>
      </c>
      <c r="F700" s="30" t="s">
        <v>76</v>
      </c>
      <c r="G700" t="s">
        <v>61</v>
      </c>
    </row>
    <row r="701" spans="1:7" x14ac:dyDescent="0.35">
      <c r="A701">
        <v>200994</v>
      </c>
      <c r="B701">
        <v>877</v>
      </c>
      <c r="C701">
        <v>95470</v>
      </c>
      <c r="D701">
        <v>1.6037390087401987E-2</v>
      </c>
      <c r="E701">
        <v>6.2080219693168986E-3</v>
      </c>
      <c r="F701" s="30" t="s">
        <v>76</v>
      </c>
      <c r="G701" t="s">
        <v>61</v>
      </c>
    </row>
    <row r="702" spans="1:7" x14ac:dyDescent="0.35">
      <c r="A702">
        <v>200995</v>
      </c>
      <c r="B702">
        <v>878</v>
      </c>
      <c r="C702">
        <v>95470</v>
      </c>
      <c r="D702">
        <v>2.0693406564389659E-3</v>
      </c>
      <c r="E702">
        <v>3.1040109846584493E-3</v>
      </c>
      <c r="F702" s="30" t="s">
        <v>76</v>
      </c>
      <c r="G702" t="s">
        <v>61</v>
      </c>
    </row>
    <row r="703" spans="1:7" x14ac:dyDescent="0.35">
      <c r="A703">
        <v>200996</v>
      </c>
      <c r="B703">
        <v>1316</v>
      </c>
      <c r="C703">
        <v>95470</v>
      </c>
      <c r="D703">
        <v>2.4314752713157851E-2</v>
      </c>
      <c r="E703">
        <v>6.2080219693168986E-3</v>
      </c>
      <c r="F703" s="30" t="s">
        <v>76</v>
      </c>
      <c r="G703" t="s">
        <v>61</v>
      </c>
    </row>
    <row r="704" spans="1:7" x14ac:dyDescent="0.35">
      <c r="A704">
        <v>200997</v>
      </c>
      <c r="B704">
        <v>1317</v>
      </c>
      <c r="C704">
        <v>95470</v>
      </c>
      <c r="D704">
        <v>5.6906868052071565E-3</v>
      </c>
      <c r="E704">
        <v>3.1040109846584493E-3</v>
      </c>
      <c r="F704" s="30" t="s">
        <v>76</v>
      </c>
      <c r="G704" t="s">
        <v>61</v>
      </c>
    </row>
    <row r="705" spans="1:7" x14ac:dyDescent="0.35">
      <c r="A705">
        <v>200998</v>
      </c>
      <c r="B705">
        <v>1352</v>
      </c>
      <c r="C705">
        <v>95470</v>
      </c>
      <c r="D705">
        <v>3.621346148768191E-3</v>
      </c>
      <c r="E705">
        <v>1.034670328219483E-3</v>
      </c>
      <c r="F705" s="30" t="s">
        <v>76</v>
      </c>
      <c r="G705" t="s">
        <v>61</v>
      </c>
    </row>
    <row r="706" spans="1:7" x14ac:dyDescent="0.35">
      <c r="A706">
        <v>200999</v>
      </c>
      <c r="B706">
        <v>860</v>
      </c>
      <c r="C706">
        <v>95470</v>
      </c>
      <c r="D706">
        <v>0.40972944997491534</v>
      </c>
      <c r="E706">
        <v>9.6741675688521669E-2</v>
      </c>
      <c r="F706" s="30" t="s">
        <v>76</v>
      </c>
      <c r="G706" t="s">
        <v>61</v>
      </c>
    </row>
    <row r="707" spans="1:7" x14ac:dyDescent="0.35">
      <c r="A707">
        <v>201000</v>
      </c>
      <c r="B707">
        <v>890</v>
      </c>
      <c r="C707">
        <v>95470</v>
      </c>
      <c r="D707">
        <v>3.7248131815901392E-2</v>
      </c>
      <c r="E707">
        <v>1.0864038446304571E-2</v>
      </c>
      <c r="F707" s="30" t="s">
        <v>76</v>
      </c>
      <c r="G707" t="s">
        <v>61</v>
      </c>
    </row>
    <row r="708" spans="1:7" x14ac:dyDescent="0.35">
      <c r="A708">
        <v>201001</v>
      </c>
      <c r="B708">
        <v>891</v>
      </c>
      <c r="C708">
        <v>95470</v>
      </c>
      <c r="D708">
        <v>5.2250851575083891E-2</v>
      </c>
      <c r="E708">
        <v>1.9141401072060436E-2</v>
      </c>
      <c r="F708" s="30" t="s">
        <v>76</v>
      </c>
      <c r="G708" t="s">
        <v>61</v>
      </c>
    </row>
    <row r="709" spans="1:7" x14ac:dyDescent="0.35">
      <c r="A709">
        <v>201002</v>
      </c>
      <c r="B709">
        <v>847</v>
      </c>
      <c r="C709">
        <v>95470</v>
      </c>
      <c r="D709">
        <v>0.34661455995352686</v>
      </c>
      <c r="E709">
        <v>6.4149560349607948E-2</v>
      </c>
      <c r="F709" s="30" t="s">
        <v>76</v>
      </c>
      <c r="G709" t="s">
        <v>61</v>
      </c>
    </row>
    <row r="710" spans="1:7" x14ac:dyDescent="0.35">
      <c r="A710">
        <v>201003</v>
      </c>
      <c r="B710">
        <v>846</v>
      </c>
      <c r="C710">
        <v>95470</v>
      </c>
      <c r="D710">
        <v>1.1898708774524057E-2</v>
      </c>
      <c r="E710">
        <v>2.0693406564389659E-3</v>
      </c>
      <c r="F710" s="30" t="s">
        <v>76</v>
      </c>
      <c r="G710" t="s">
        <v>61</v>
      </c>
    </row>
    <row r="711" spans="1:7" x14ac:dyDescent="0.35">
      <c r="A711">
        <v>201004</v>
      </c>
      <c r="B711">
        <v>883</v>
      </c>
      <c r="C711">
        <v>95470</v>
      </c>
      <c r="D711">
        <v>0.10605370864249701</v>
      </c>
      <c r="E711">
        <v>1.6037390087401987E-2</v>
      </c>
      <c r="F711" s="30" t="s">
        <v>76</v>
      </c>
      <c r="G711" t="s">
        <v>61</v>
      </c>
    </row>
    <row r="712" spans="1:7" x14ac:dyDescent="0.35">
      <c r="A712">
        <v>201005</v>
      </c>
      <c r="B712">
        <v>885</v>
      </c>
      <c r="C712">
        <v>95470</v>
      </c>
      <c r="D712">
        <v>1.6037390087401987E-2</v>
      </c>
      <c r="E712">
        <v>1.3968049430963022E-2</v>
      </c>
      <c r="F712" s="30" t="s">
        <v>76</v>
      </c>
      <c r="G712" t="s">
        <v>61</v>
      </c>
    </row>
  </sheetData>
  <sortState ref="A2:G712">
    <sortCondition ref="A2"/>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F66"/>
  <sheetViews>
    <sheetView workbookViewId="0">
      <pane xSplit="3" ySplit="7" topLeftCell="D8" activePane="bottomRight" state="frozen"/>
      <selection pane="topRight" activeCell="D1" sqref="D1"/>
      <selection pane="bottomLeft" activeCell="A5" sqref="A5"/>
      <selection pane="bottomRight" activeCell="B42" sqref="B42"/>
    </sheetView>
  </sheetViews>
  <sheetFormatPr defaultRowHeight="14.5" x14ac:dyDescent="0.35"/>
  <cols>
    <col min="2" max="2" width="26.6328125" customWidth="1"/>
    <col min="3" max="3" width="8" bestFit="1" customWidth="1"/>
    <col min="6" max="6" width="0" hidden="1" customWidth="1"/>
    <col min="9" max="9" width="0" hidden="1" customWidth="1"/>
    <col min="12" max="12" width="0" hidden="1" customWidth="1"/>
    <col min="13" max="13" width="11.08984375" customWidth="1"/>
  </cols>
  <sheetData>
    <row r="1" spans="1:32" x14ac:dyDescent="0.35">
      <c r="A1" s="10" t="s">
        <v>79</v>
      </c>
    </row>
    <row r="3" spans="1:32" x14ac:dyDescent="0.35">
      <c r="C3" t="s">
        <v>80</v>
      </c>
      <c r="D3" s="34">
        <v>95463</v>
      </c>
      <c r="E3" s="34"/>
      <c r="F3" s="34"/>
      <c r="G3" s="34">
        <v>95464</v>
      </c>
      <c r="H3" s="34"/>
      <c r="I3" s="34"/>
      <c r="J3" s="34">
        <v>95465</v>
      </c>
      <c r="K3" s="34"/>
      <c r="L3" s="34"/>
      <c r="M3" s="34">
        <v>95466</v>
      </c>
      <c r="N3" s="34"/>
      <c r="O3" s="34">
        <v>95463</v>
      </c>
      <c r="P3" s="34"/>
      <c r="Q3" s="32"/>
      <c r="R3" s="34">
        <v>95464</v>
      </c>
      <c r="S3" s="34"/>
      <c r="T3" s="32"/>
      <c r="U3" s="34">
        <v>95465</v>
      </c>
      <c r="V3" s="34"/>
      <c r="W3" s="32"/>
      <c r="X3" s="34">
        <v>95466</v>
      </c>
      <c r="Y3" s="34"/>
      <c r="Z3" s="32"/>
    </row>
    <row r="4" spans="1:32" s="8" customFormat="1" x14ac:dyDescent="0.35">
      <c r="D4" s="33" t="s">
        <v>81</v>
      </c>
      <c r="E4" s="33"/>
      <c r="F4" s="33"/>
      <c r="G4" s="33" t="s">
        <v>82</v>
      </c>
      <c r="H4" s="33"/>
      <c r="I4" s="33"/>
      <c r="J4" s="33" t="s">
        <v>83</v>
      </c>
      <c r="K4" s="33"/>
      <c r="L4" s="33"/>
      <c r="M4" s="33" t="s">
        <v>84</v>
      </c>
      <c r="N4" s="33"/>
      <c r="O4" s="33" t="s">
        <v>81</v>
      </c>
      <c r="P4" s="33"/>
      <c r="Q4" s="31"/>
      <c r="R4" s="33" t="s">
        <v>82</v>
      </c>
      <c r="S4" s="33"/>
      <c r="T4" s="31"/>
      <c r="U4" s="33" t="s">
        <v>83</v>
      </c>
      <c r="V4" s="33"/>
      <c r="W4" s="31"/>
      <c r="X4" s="33" t="s">
        <v>85</v>
      </c>
      <c r="Y4" s="33"/>
      <c r="Z4" s="31"/>
      <c r="AE4"/>
      <c r="AF4"/>
    </row>
    <row r="5" spans="1:32" x14ac:dyDescent="0.35">
      <c r="A5" t="s">
        <v>39</v>
      </c>
      <c r="B5" t="s">
        <v>86</v>
      </c>
      <c r="C5" t="s">
        <v>87</v>
      </c>
      <c r="D5" t="s">
        <v>88</v>
      </c>
      <c r="E5" t="s">
        <v>89</v>
      </c>
      <c r="F5" t="s">
        <v>90</v>
      </c>
      <c r="G5" t="s">
        <v>88</v>
      </c>
      <c r="H5" t="s">
        <v>89</v>
      </c>
      <c r="I5" t="s">
        <v>90</v>
      </c>
      <c r="J5" t="s">
        <v>88</v>
      </c>
      <c r="K5" t="s">
        <v>89</v>
      </c>
      <c r="L5" t="s">
        <v>90</v>
      </c>
      <c r="M5" t="s">
        <v>88</v>
      </c>
      <c r="N5" t="s">
        <v>89</v>
      </c>
      <c r="O5" t="s">
        <v>91</v>
      </c>
      <c r="P5" t="s">
        <v>89</v>
      </c>
      <c r="R5" t="s">
        <v>91</v>
      </c>
      <c r="S5" t="s">
        <v>89</v>
      </c>
      <c r="U5" t="s">
        <v>91</v>
      </c>
      <c r="V5" t="s">
        <v>89</v>
      </c>
      <c r="X5" t="s">
        <v>91</v>
      </c>
      <c r="Y5" t="s">
        <v>89</v>
      </c>
      <c r="AE5" t="s">
        <v>92</v>
      </c>
    </row>
    <row r="6" spans="1:32" x14ac:dyDescent="0.35">
      <c r="B6" t="s">
        <v>93</v>
      </c>
      <c r="D6" s="11">
        <f>SUM(D8:D54)-D20-D21-D22-SUM(D27:D51)</f>
        <v>5940.1360000000013</v>
      </c>
      <c r="E6" s="11"/>
      <c r="F6" s="11">
        <f>SUM(F8:F54)-F20-F21-F22-SUM(F27:F51)</f>
        <v>5968.3360000000011</v>
      </c>
      <c r="G6" s="11">
        <f>SUM(G8:G54)-G20-G21-G22-SUM(G27:G51)</f>
        <v>6607.055000000003</v>
      </c>
      <c r="H6" s="11"/>
      <c r="I6" s="11">
        <f>SUM(I8:I54)-I20-I21-I22-SUM(I27:I51)</f>
        <v>6420.67</v>
      </c>
      <c r="J6" s="11">
        <f>SUM(J8:J54)-J20-J21-J22-SUM(J27:J51)</f>
        <v>5210.4830000000011</v>
      </c>
      <c r="K6" s="11"/>
      <c r="L6" s="11">
        <f>SUM(L8:L54)-L20-L21-L22-SUM(L27:L51)</f>
        <v>5225.4759999999997</v>
      </c>
      <c r="M6" s="11">
        <f>SUM(M8:M54)-M20-M21-M22-SUM(M27:M51)</f>
        <v>8473.4769999999971</v>
      </c>
      <c r="O6" s="12">
        <f>SUM(O8:O54)-SUM(O27:O51)-O20-O21-O22</f>
        <v>100.04196065544626</v>
      </c>
      <c r="R6" s="12">
        <f>SUM(R8:R54)-SUM(R27:R51)-R20-R21-R22</f>
        <v>99.999999999999901</v>
      </c>
      <c r="U6" s="12">
        <f>SUM(U8:U54)-SUM(U27:U51)-U20-U21-U22</f>
        <v>100</v>
      </c>
      <c r="X6" s="12">
        <f>SUM(X8:X54)-SUM(X27:X51)-X20-X21-X22</f>
        <v>100.36818958734415</v>
      </c>
      <c r="AF6" t="s">
        <v>94</v>
      </c>
    </row>
    <row r="7" spans="1:32" x14ac:dyDescent="0.35">
      <c r="D7" t="s">
        <v>95</v>
      </c>
      <c r="E7" s="11"/>
      <c r="F7" t="s">
        <v>95</v>
      </c>
      <c r="G7" t="s">
        <v>95</v>
      </c>
      <c r="H7" s="11"/>
      <c r="I7" t="s">
        <v>95</v>
      </c>
      <c r="J7" t="s">
        <v>95</v>
      </c>
      <c r="K7" s="11"/>
      <c r="L7" t="s">
        <v>95</v>
      </c>
      <c r="M7" t="s">
        <v>96</v>
      </c>
      <c r="AC7" t="s">
        <v>94</v>
      </c>
      <c r="AE7" t="s">
        <v>97</v>
      </c>
      <c r="AF7">
        <v>7.3999999999999996E-2</v>
      </c>
    </row>
    <row r="8" spans="1:32" x14ac:dyDescent="0.35">
      <c r="A8">
        <v>626</v>
      </c>
      <c r="B8" t="s">
        <v>98</v>
      </c>
      <c r="C8" t="s">
        <v>56</v>
      </c>
      <c r="D8">
        <v>3007.28</v>
      </c>
      <c r="E8">
        <v>333.54</v>
      </c>
      <c r="F8">
        <v>3034.88</v>
      </c>
      <c r="G8">
        <v>3579.95</v>
      </c>
      <c r="H8">
        <v>798.12</v>
      </c>
      <c r="I8">
        <v>3486.6</v>
      </c>
      <c r="J8">
        <v>2821.09</v>
      </c>
      <c r="K8">
        <v>1770.64</v>
      </c>
      <c r="L8">
        <v>2861.28</v>
      </c>
      <c r="M8">
        <v>1087.6099999999999</v>
      </c>
      <c r="N8">
        <v>108.75</v>
      </c>
      <c r="O8">
        <f t="shared" ref="O8:O51" si="0">D8/$D$6*100</f>
        <v>50.626450303494728</v>
      </c>
      <c r="P8">
        <f>E8/$D$6*100</f>
        <v>5.6150229557033704</v>
      </c>
      <c r="R8">
        <f t="shared" ref="R8:R51" si="1">G8/$G$6*100</f>
        <v>54.183747524426515</v>
      </c>
      <c r="S8">
        <f>H8/$G$6*100</f>
        <v>12.079814682941183</v>
      </c>
      <c r="U8">
        <f t="shared" ref="U8:U51" si="2">J8/$J$6*100</f>
        <v>54.142581407520176</v>
      </c>
      <c r="V8">
        <f>K8/$J$6*100</f>
        <v>33.982262296988587</v>
      </c>
      <c r="X8">
        <f t="shared" ref="X8:X51" si="3">M8/$M$6*100</f>
        <v>12.835462939239703</v>
      </c>
      <c r="Y8">
        <f>N8/$M$6*100</f>
        <v>1.283416477084909</v>
      </c>
      <c r="AA8" t="s">
        <v>99</v>
      </c>
      <c r="AB8" s="7" t="e">
        <f>VLOOKUP(AA8,$AE$7:$AF$40,1,FALSE)</f>
        <v>#N/A</v>
      </c>
      <c r="AC8" s="7">
        <f>IFERROR(VLOOKUP(AA8,$AE$7:$AF$40,2,FALSE),0)</f>
        <v>0</v>
      </c>
      <c r="AE8" t="s">
        <v>100</v>
      </c>
      <c r="AF8">
        <v>0.88900000000000001</v>
      </c>
    </row>
    <row r="9" spans="1:32" x14ac:dyDescent="0.35">
      <c r="A9">
        <v>797</v>
      </c>
      <c r="B9" t="s">
        <v>101</v>
      </c>
      <c r="C9" t="s">
        <v>56</v>
      </c>
      <c r="D9">
        <v>774.15</v>
      </c>
      <c r="E9">
        <v>69.67</v>
      </c>
      <c r="F9">
        <v>761.03</v>
      </c>
      <c r="G9">
        <v>397.52</v>
      </c>
      <c r="H9">
        <v>117.67</v>
      </c>
      <c r="I9">
        <v>395.15</v>
      </c>
      <c r="J9">
        <v>356.33</v>
      </c>
      <c r="K9">
        <v>216.86</v>
      </c>
      <c r="L9">
        <v>311.89</v>
      </c>
      <c r="M9">
        <v>6578.23</v>
      </c>
      <c r="N9">
        <v>474.97</v>
      </c>
      <c r="O9">
        <f t="shared" si="0"/>
        <v>13.032529894938429</v>
      </c>
      <c r="P9">
        <f t="shared" ref="P9:P51" si="4">E9/$D$6*100</f>
        <v>1.1728687693345741</v>
      </c>
      <c r="R9">
        <f t="shared" si="1"/>
        <v>6.0165989234235191</v>
      </c>
      <c r="S9">
        <f t="shared" ref="S9:S51" si="5">H9/$G$6*100</f>
        <v>1.7809750335058501</v>
      </c>
      <c r="U9">
        <f t="shared" si="2"/>
        <v>6.8387134167792105</v>
      </c>
      <c r="V9">
        <f t="shared" ref="V9:V51" si="6">K9/$J$6*100</f>
        <v>4.1619941951638646</v>
      </c>
      <c r="X9">
        <f t="shared" si="3"/>
        <v>77.633184110843771</v>
      </c>
      <c r="Y9">
        <f t="shared" ref="Y9:Y51" si="7">N9/$M$6*100</f>
        <v>5.6053730953656951</v>
      </c>
      <c r="AA9" t="s">
        <v>102</v>
      </c>
      <c r="AB9" s="7" t="e">
        <f t="shared" ref="AB9:AB26" si="8">VLOOKUP(AA9,$AE$7:$AF$40,1,FALSE)</f>
        <v>#N/A</v>
      </c>
      <c r="AC9" s="7">
        <f t="shared" ref="AC9:AC26" si="9">IFERROR(VLOOKUP(AA9,$AE$7:$AF$40,2,FALSE),0)</f>
        <v>0</v>
      </c>
      <c r="AE9" t="s">
        <v>103</v>
      </c>
      <c r="AF9">
        <v>0.42699999999999999</v>
      </c>
    </row>
    <row r="10" spans="1:32" x14ac:dyDescent="0.35">
      <c r="A10">
        <v>613</v>
      </c>
      <c r="B10" t="s">
        <v>104</v>
      </c>
      <c r="C10" t="s">
        <v>57</v>
      </c>
      <c r="D10">
        <v>6.8</v>
      </c>
      <c r="E10">
        <v>1.42</v>
      </c>
      <c r="F10">
        <v>6.48</v>
      </c>
      <c r="G10">
        <v>9.94</v>
      </c>
      <c r="H10">
        <v>3.41</v>
      </c>
      <c r="I10">
        <v>10.28</v>
      </c>
      <c r="J10">
        <v>0.59</v>
      </c>
      <c r="K10">
        <v>3.83</v>
      </c>
      <c r="L10">
        <v>0.09</v>
      </c>
      <c r="M10">
        <v>2.2400000000000002</v>
      </c>
      <c r="N10">
        <v>3</v>
      </c>
      <c r="O10">
        <f t="shared" si="0"/>
        <v>0.1144754934903847</v>
      </c>
      <c r="P10">
        <f t="shared" si="4"/>
        <v>2.3905176581815627E-2</v>
      </c>
      <c r="R10">
        <f t="shared" si="1"/>
        <v>0.15044524375837637</v>
      </c>
      <c r="S10">
        <f t="shared" si="5"/>
        <v>5.1611497104231741E-2</v>
      </c>
      <c r="U10">
        <f t="shared" si="2"/>
        <v>1.1323326455532048E-2</v>
      </c>
      <c r="V10">
        <f t="shared" si="6"/>
        <v>7.3505661567267358E-2</v>
      </c>
      <c r="X10">
        <f t="shared" si="3"/>
        <v>2.6435429045243188E-2</v>
      </c>
      <c r="Y10">
        <f t="shared" si="7"/>
        <v>3.5404592471307832E-2</v>
      </c>
      <c r="AA10" t="s">
        <v>105</v>
      </c>
      <c r="AB10" s="7" t="e">
        <f t="shared" si="8"/>
        <v>#N/A</v>
      </c>
      <c r="AC10" s="7">
        <f t="shared" si="9"/>
        <v>0</v>
      </c>
      <c r="AE10" t="s">
        <v>106</v>
      </c>
      <c r="AF10">
        <v>0.11700000000000001</v>
      </c>
    </row>
    <row r="11" spans="1:32" x14ac:dyDescent="0.35">
      <c r="A11">
        <v>699</v>
      </c>
      <c r="B11" t="s">
        <v>107</v>
      </c>
      <c r="C11" t="s">
        <v>57</v>
      </c>
      <c r="D11">
        <v>10.199999999999999</v>
      </c>
      <c r="E11">
        <v>3.33</v>
      </c>
      <c r="F11">
        <v>8.9</v>
      </c>
      <c r="G11">
        <v>27.51</v>
      </c>
      <c r="H11">
        <v>15.11</v>
      </c>
      <c r="I11">
        <v>23.3</v>
      </c>
      <c r="J11">
        <v>26.64</v>
      </c>
      <c r="K11">
        <v>14.62</v>
      </c>
      <c r="L11">
        <v>26.59</v>
      </c>
      <c r="M11">
        <v>0</v>
      </c>
      <c r="N11">
        <v>2.98</v>
      </c>
      <c r="O11">
        <f t="shared" si="0"/>
        <v>0.17171324023557705</v>
      </c>
      <c r="P11">
        <f t="shared" si="4"/>
        <v>5.6059322547497223E-2</v>
      </c>
      <c r="R11">
        <f t="shared" si="1"/>
        <v>0.41637310420452062</v>
      </c>
      <c r="S11">
        <f t="shared" si="5"/>
        <v>0.22869493291640514</v>
      </c>
      <c r="U11">
        <f t="shared" si="2"/>
        <v>0.51127697758537927</v>
      </c>
      <c r="V11">
        <f t="shared" si="6"/>
        <v>0.28058819115233646</v>
      </c>
      <c r="X11">
        <f t="shared" si="3"/>
        <v>0</v>
      </c>
      <c r="Y11">
        <f t="shared" si="7"/>
        <v>3.5168561854832449E-2</v>
      </c>
      <c r="AA11" t="s">
        <v>108</v>
      </c>
      <c r="AB11" s="7" t="e">
        <f t="shared" si="8"/>
        <v>#N/A</v>
      </c>
      <c r="AC11" s="7">
        <f t="shared" si="9"/>
        <v>0</v>
      </c>
      <c r="AE11" t="s">
        <v>109</v>
      </c>
      <c r="AF11">
        <v>0.39900000000000002</v>
      </c>
    </row>
    <row r="12" spans="1:32" x14ac:dyDescent="0.35">
      <c r="A12">
        <v>784</v>
      </c>
      <c r="B12" t="s">
        <v>110</v>
      </c>
      <c r="C12" t="s">
        <v>58</v>
      </c>
      <c r="D12">
        <v>5.46</v>
      </c>
      <c r="E12">
        <v>1.58</v>
      </c>
      <c r="F12">
        <v>5.12</v>
      </c>
      <c r="G12">
        <v>5.05</v>
      </c>
      <c r="H12">
        <v>3.4</v>
      </c>
      <c r="I12">
        <v>5.14</v>
      </c>
      <c r="J12">
        <v>6.84</v>
      </c>
      <c r="K12">
        <v>8.32</v>
      </c>
      <c r="L12">
        <v>3.31</v>
      </c>
      <c r="M12">
        <v>9.44</v>
      </c>
      <c r="N12">
        <v>3.08</v>
      </c>
      <c r="O12">
        <f t="shared" si="0"/>
        <v>9.1917087420220658E-2</v>
      </c>
      <c r="P12">
        <f t="shared" si="4"/>
        <v>2.6598717605118803E-2</v>
      </c>
      <c r="R12">
        <f t="shared" si="1"/>
        <v>7.6433448790724418E-2</v>
      </c>
      <c r="S12">
        <f t="shared" si="5"/>
        <v>5.1460143740289718E-2</v>
      </c>
      <c r="U12">
        <f t="shared" si="2"/>
        <v>0.13127381856921899</v>
      </c>
      <c r="V12">
        <f t="shared" si="6"/>
        <v>0.15967809510174005</v>
      </c>
      <c r="X12">
        <f t="shared" si="3"/>
        <v>0.11140645097638198</v>
      </c>
      <c r="Y12">
        <f t="shared" si="7"/>
        <v>3.6348714937209384E-2</v>
      </c>
      <c r="AA12" t="s">
        <v>111</v>
      </c>
      <c r="AB12" s="7" t="e">
        <f t="shared" si="8"/>
        <v>#N/A</v>
      </c>
      <c r="AC12" s="7">
        <f t="shared" si="9"/>
        <v>0</v>
      </c>
      <c r="AE12" t="s">
        <v>112</v>
      </c>
      <c r="AF12">
        <v>0.14199999999999999</v>
      </c>
    </row>
    <row r="13" spans="1:32" x14ac:dyDescent="0.35">
      <c r="A13">
        <v>337</v>
      </c>
      <c r="B13" t="s">
        <v>113</v>
      </c>
      <c r="C13" t="s">
        <v>57</v>
      </c>
      <c r="D13">
        <v>7.54</v>
      </c>
      <c r="E13">
        <v>3.69</v>
      </c>
      <c r="F13">
        <v>5.56</v>
      </c>
      <c r="G13">
        <v>10.07</v>
      </c>
      <c r="H13">
        <v>6.19</v>
      </c>
      <c r="I13">
        <v>7.79</v>
      </c>
      <c r="J13">
        <v>5.71</v>
      </c>
      <c r="K13">
        <v>3.79</v>
      </c>
      <c r="L13">
        <v>6.02</v>
      </c>
      <c r="M13">
        <v>0</v>
      </c>
      <c r="N13">
        <v>2.98</v>
      </c>
      <c r="O13">
        <f t="shared" si="0"/>
        <v>0.12693312072316187</v>
      </c>
      <c r="P13">
        <f t="shared" si="4"/>
        <v>6.2119789849929351E-2</v>
      </c>
      <c r="R13">
        <f t="shared" si="1"/>
        <v>0.15241283748962275</v>
      </c>
      <c r="S13">
        <f t="shared" si="5"/>
        <v>9.368773228011569E-2</v>
      </c>
      <c r="U13">
        <f t="shared" si="2"/>
        <v>0.10958676959506439</v>
      </c>
      <c r="V13">
        <f t="shared" si="6"/>
        <v>7.2737978417739754E-2</v>
      </c>
      <c r="X13">
        <f t="shared" si="3"/>
        <v>0</v>
      </c>
      <c r="Y13">
        <f t="shared" si="7"/>
        <v>3.5168561854832449E-2</v>
      </c>
      <c r="AA13" t="s">
        <v>114</v>
      </c>
      <c r="AB13" s="7" t="e">
        <f t="shared" si="8"/>
        <v>#N/A</v>
      </c>
      <c r="AC13" s="7">
        <f t="shared" si="9"/>
        <v>0</v>
      </c>
      <c r="AE13" t="s">
        <v>115</v>
      </c>
      <c r="AF13">
        <v>0.2</v>
      </c>
    </row>
    <row r="14" spans="1:32" x14ac:dyDescent="0.35">
      <c r="A14">
        <v>2302</v>
      </c>
      <c r="B14" t="s">
        <v>116</v>
      </c>
      <c r="C14" t="s">
        <v>59</v>
      </c>
      <c r="D14">
        <v>17.98</v>
      </c>
      <c r="E14">
        <v>7.38</v>
      </c>
      <c r="F14">
        <v>16.649999999999999</v>
      </c>
      <c r="G14">
        <v>67.400000000000006</v>
      </c>
      <c r="H14">
        <v>48.95</v>
      </c>
      <c r="I14">
        <v>49.77</v>
      </c>
      <c r="J14">
        <v>15.36</v>
      </c>
      <c r="K14">
        <v>11.85</v>
      </c>
      <c r="L14">
        <v>12.01</v>
      </c>
      <c r="M14">
        <v>1.42</v>
      </c>
      <c r="N14">
        <v>0.34</v>
      </c>
      <c r="O14">
        <f t="shared" si="0"/>
        <v>0.30268667249369369</v>
      </c>
      <c r="P14">
        <f t="shared" si="4"/>
        <v>0.1242395796998587</v>
      </c>
      <c r="R14">
        <f t="shared" si="1"/>
        <v>1.0201216729692726</v>
      </c>
      <c r="S14">
        <f t="shared" si="5"/>
        <v>0.74087471649622982</v>
      </c>
      <c r="U14">
        <f t="shared" si="2"/>
        <v>0.29479032941859701</v>
      </c>
      <c r="V14">
        <f t="shared" si="6"/>
        <v>0.22742613304755044</v>
      </c>
      <c r="X14">
        <f t="shared" si="3"/>
        <v>1.6758173769752374E-2</v>
      </c>
      <c r="Y14">
        <f t="shared" si="7"/>
        <v>4.0125204800815547E-3</v>
      </c>
      <c r="AA14" t="s">
        <v>117</v>
      </c>
      <c r="AB14" s="7" t="e">
        <f t="shared" si="8"/>
        <v>#N/A</v>
      </c>
      <c r="AC14" s="7">
        <f t="shared" si="9"/>
        <v>0</v>
      </c>
      <c r="AE14" t="s">
        <v>118</v>
      </c>
      <c r="AF14">
        <v>0.33900000000000002</v>
      </c>
    </row>
    <row r="15" spans="1:32" x14ac:dyDescent="0.35">
      <c r="A15">
        <v>696</v>
      </c>
      <c r="B15" t="s">
        <v>119</v>
      </c>
      <c r="C15" t="s">
        <v>60</v>
      </c>
      <c r="D15">
        <v>1.38</v>
      </c>
      <c r="E15">
        <v>2.16</v>
      </c>
      <c r="F15">
        <v>1.17</v>
      </c>
      <c r="G15">
        <v>1.08</v>
      </c>
      <c r="H15">
        <v>2.46</v>
      </c>
      <c r="I15">
        <v>0.32</v>
      </c>
      <c r="J15">
        <v>1.95</v>
      </c>
      <c r="K15">
        <v>6.79</v>
      </c>
      <c r="L15">
        <v>1.37</v>
      </c>
      <c r="M15">
        <v>6.89</v>
      </c>
      <c r="N15">
        <v>2.5099999999999998</v>
      </c>
      <c r="O15">
        <f t="shared" si="0"/>
        <v>2.3231791325989834E-2</v>
      </c>
      <c r="P15">
        <f t="shared" si="4"/>
        <v>3.6362803814592795E-2</v>
      </c>
      <c r="R15">
        <f t="shared" si="1"/>
        <v>1.6346163305739084E-2</v>
      </c>
      <c r="S15">
        <f t="shared" si="5"/>
        <v>3.7232927529739029E-2</v>
      </c>
      <c r="U15">
        <f t="shared" si="2"/>
        <v>3.7424553539470322E-2</v>
      </c>
      <c r="V15">
        <f t="shared" si="6"/>
        <v>0.13031421463230949</v>
      </c>
      <c r="X15">
        <f t="shared" si="3"/>
        <v>8.131254737577033E-2</v>
      </c>
      <c r="Y15">
        <f t="shared" si="7"/>
        <v>2.9621842367660887E-2</v>
      </c>
      <c r="AA15" t="s">
        <v>120</v>
      </c>
      <c r="AB15" s="7" t="str">
        <f t="shared" si="8"/>
        <v>Na</v>
      </c>
      <c r="AC15" s="7">
        <f t="shared" si="9"/>
        <v>0.34799999999999998</v>
      </c>
      <c r="AE15" t="s">
        <v>121</v>
      </c>
      <c r="AF15">
        <v>0.69199999999999995</v>
      </c>
    </row>
    <row r="16" spans="1:32" x14ac:dyDescent="0.35">
      <c r="A16">
        <v>525</v>
      </c>
      <c r="B16" t="s">
        <v>122</v>
      </c>
      <c r="C16" t="s">
        <v>60</v>
      </c>
      <c r="D16">
        <v>0.83</v>
      </c>
      <c r="E16">
        <v>0.7</v>
      </c>
      <c r="F16">
        <v>1</v>
      </c>
      <c r="G16">
        <v>0.56000000000000005</v>
      </c>
      <c r="H16">
        <v>0.97</v>
      </c>
      <c r="I16">
        <v>0.4</v>
      </c>
      <c r="J16">
        <v>0.51</v>
      </c>
      <c r="K16">
        <v>1.4</v>
      </c>
      <c r="L16">
        <v>0</v>
      </c>
      <c r="M16">
        <v>0.65</v>
      </c>
      <c r="N16">
        <v>2.12</v>
      </c>
      <c r="O16">
        <f t="shared" si="0"/>
        <v>1.3972744058385193E-2</v>
      </c>
      <c r="P16">
        <f t="shared" si="4"/>
        <v>1.1784241976951366E-2</v>
      </c>
      <c r="R16">
        <f t="shared" si="1"/>
        <v>8.4757883807536002E-3</v>
      </c>
      <c r="S16">
        <f t="shared" si="5"/>
        <v>1.468127630237677E-2</v>
      </c>
      <c r="U16">
        <f t="shared" si="2"/>
        <v>9.7879601564768541E-3</v>
      </c>
      <c r="V16">
        <f t="shared" si="6"/>
        <v>2.6868910233465871E-2</v>
      </c>
      <c r="X16">
        <f t="shared" si="3"/>
        <v>7.6709950354500308E-3</v>
      </c>
      <c r="Y16">
        <f t="shared" si="7"/>
        <v>2.5019245346390873E-2</v>
      </c>
      <c r="AA16" t="s">
        <v>123</v>
      </c>
      <c r="AB16" s="7" t="str">
        <f t="shared" si="8"/>
        <v>Mg</v>
      </c>
      <c r="AC16" s="7">
        <f t="shared" si="9"/>
        <v>0.65800000000000003</v>
      </c>
      <c r="AE16" t="s">
        <v>124</v>
      </c>
      <c r="AF16">
        <v>0.252</v>
      </c>
    </row>
    <row r="17" spans="1:32" x14ac:dyDescent="0.35">
      <c r="A17">
        <v>292</v>
      </c>
      <c r="B17" t="s">
        <v>125</v>
      </c>
      <c r="C17" t="s">
        <v>60</v>
      </c>
      <c r="D17">
        <v>0.71</v>
      </c>
      <c r="E17">
        <v>0.42</v>
      </c>
      <c r="F17">
        <v>0.74</v>
      </c>
      <c r="G17">
        <v>0.79</v>
      </c>
      <c r="H17">
        <v>0.38</v>
      </c>
      <c r="I17">
        <v>0.7</v>
      </c>
      <c r="J17">
        <v>0</v>
      </c>
      <c r="K17">
        <v>0.88</v>
      </c>
      <c r="L17">
        <v>0</v>
      </c>
      <c r="M17">
        <v>1.86</v>
      </c>
      <c r="N17">
        <v>0.68</v>
      </c>
      <c r="O17">
        <f t="shared" si="0"/>
        <v>1.1952588290907814E-2</v>
      </c>
      <c r="P17">
        <f t="shared" si="4"/>
        <v>7.0705451861708202E-3</v>
      </c>
      <c r="R17">
        <f t="shared" si="1"/>
        <v>1.1956915751420258E-2</v>
      </c>
      <c r="S17">
        <f t="shared" si="5"/>
        <v>5.7514278297970851E-3</v>
      </c>
      <c r="U17">
        <f t="shared" si="2"/>
        <v>0</v>
      </c>
      <c r="V17">
        <f t="shared" si="6"/>
        <v>1.6889029289607123E-2</v>
      </c>
      <c r="X17">
        <f t="shared" si="3"/>
        <v>2.1950847332210859E-2</v>
      </c>
      <c r="Y17">
        <f t="shared" si="7"/>
        <v>8.0250409601631094E-3</v>
      </c>
      <c r="AA17" t="s">
        <v>100</v>
      </c>
      <c r="AB17" s="7" t="str">
        <f t="shared" si="8"/>
        <v>Al</v>
      </c>
      <c r="AC17" s="7">
        <f t="shared" si="9"/>
        <v>0.88900000000000001</v>
      </c>
      <c r="AE17" t="s">
        <v>126</v>
      </c>
      <c r="AF17">
        <v>0.35799999999999998</v>
      </c>
    </row>
    <row r="18" spans="1:32" x14ac:dyDescent="0.35">
      <c r="A18">
        <v>694</v>
      </c>
      <c r="B18" t="s">
        <v>127</v>
      </c>
      <c r="C18" t="s">
        <v>60</v>
      </c>
      <c r="D18">
        <v>0.05</v>
      </c>
      <c r="E18">
        <v>0.93</v>
      </c>
      <c r="F18">
        <v>0</v>
      </c>
      <c r="G18">
        <v>0</v>
      </c>
      <c r="H18">
        <v>0.79</v>
      </c>
      <c r="I18">
        <v>0</v>
      </c>
      <c r="J18">
        <v>0.16</v>
      </c>
      <c r="K18">
        <v>0.46</v>
      </c>
      <c r="L18">
        <v>0</v>
      </c>
      <c r="M18">
        <v>23.17</v>
      </c>
      <c r="N18">
        <v>1.89</v>
      </c>
      <c r="O18">
        <f t="shared" si="0"/>
        <v>8.4173156978224056E-4</v>
      </c>
      <c r="P18">
        <f t="shared" si="4"/>
        <v>1.5656207197949672E-2</v>
      </c>
      <c r="R18">
        <f t="shared" si="1"/>
        <v>0</v>
      </c>
      <c r="S18">
        <f t="shared" si="5"/>
        <v>1.1956915751420258E-2</v>
      </c>
      <c r="U18">
        <f t="shared" si="2"/>
        <v>3.0707325981103855E-3</v>
      </c>
      <c r="V18">
        <f t="shared" si="6"/>
        <v>8.8283562195673598E-3</v>
      </c>
      <c r="X18">
        <f t="shared" si="3"/>
        <v>0.27344146918673423</v>
      </c>
      <c r="Y18">
        <f t="shared" si="7"/>
        <v>2.2304893256923936E-2</v>
      </c>
      <c r="AA18" t="s">
        <v>128</v>
      </c>
      <c r="AB18" s="7" t="str">
        <f t="shared" si="8"/>
        <v>Si</v>
      </c>
      <c r="AC18" s="7">
        <f t="shared" si="9"/>
        <v>1.139</v>
      </c>
      <c r="AE18" t="s">
        <v>129</v>
      </c>
      <c r="AF18">
        <v>0.34399999999999997</v>
      </c>
    </row>
    <row r="19" spans="1:32" x14ac:dyDescent="0.35">
      <c r="A19">
        <v>666</v>
      </c>
      <c r="B19" t="s">
        <v>130</v>
      </c>
      <c r="C19" t="s">
        <v>60</v>
      </c>
      <c r="D19">
        <v>0.18</v>
      </c>
      <c r="E19">
        <v>0.27</v>
      </c>
      <c r="F19">
        <v>0.16</v>
      </c>
      <c r="G19">
        <v>0.22</v>
      </c>
      <c r="H19">
        <v>0.27</v>
      </c>
      <c r="I19">
        <v>0.21</v>
      </c>
      <c r="J19">
        <v>0</v>
      </c>
      <c r="K19">
        <v>0.5</v>
      </c>
      <c r="L19">
        <v>0</v>
      </c>
      <c r="M19">
        <v>0.16</v>
      </c>
      <c r="N19">
        <v>0.67</v>
      </c>
      <c r="O19">
        <f t="shared" si="0"/>
        <v>3.0302336512160657E-3</v>
      </c>
      <c r="P19">
        <f t="shared" si="4"/>
        <v>4.5453504768240994E-3</v>
      </c>
      <c r="R19">
        <f t="shared" si="1"/>
        <v>3.3297740067246284E-3</v>
      </c>
      <c r="S19">
        <f t="shared" si="5"/>
        <v>4.0865408264347709E-3</v>
      </c>
      <c r="U19">
        <f t="shared" si="2"/>
        <v>0</v>
      </c>
      <c r="V19">
        <f t="shared" si="6"/>
        <v>9.5960393690949549E-3</v>
      </c>
      <c r="X19">
        <f t="shared" si="3"/>
        <v>1.8882449318030846E-3</v>
      </c>
      <c r="Y19">
        <f t="shared" si="7"/>
        <v>7.907025651925418E-3</v>
      </c>
      <c r="AA19" t="s">
        <v>45</v>
      </c>
      <c r="AB19" s="7" t="str">
        <f t="shared" si="8"/>
        <v>P</v>
      </c>
      <c r="AC19" s="7">
        <f t="shared" si="9"/>
        <v>1.0329999999999999</v>
      </c>
      <c r="AE19" t="s">
        <v>131</v>
      </c>
      <c r="AF19">
        <v>0.06</v>
      </c>
    </row>
    <row r="20" spans="1:32" x14ac:dyDescent="0.35">
      <c r="A20">
        <v>700</v>
      </c>
      <c r="B20" s="1" t="s">
        <v>132</v>
      </c>
      <c r="C20" s="1" t="s">
        <v>60</v>
      </c>
      <c r="D20" s="1">
        <v>3.54</v>
      </c>
      <c r="E20" s="1">
        <v>0.34</v>
      </c>
      <c r="F20" s="1">
        <v>3.63</v>
      </c>
      <c r="G20" s="1">
        <v>8.16</v>
      </c>
      <c r="H20" s="1">
        <v>4.55</v>
      </c>
      <c r="I20" s="1">
        <v>6.77</v>
      </c>
      <c r="J20" s="1">
        <v>9.65</v>
      </c>
      <c r="K20" s="1">
        <v>5.98</v>
      </c>
      <c r="L20" s="1">
        <v>8.98</v>
      </c>
      <c r="M20" s="1">
        <v>20.84</v>
      </c>
      <c r="N20" s="1">
        <v>1.17</v>
      </c>
      <c r="O20">
        <f t="shared" si="0"/>
        <v>5.9594595140582629E-2</v>
      </c>
      <c r="P20">
        <f t="shared" si="4"/>
        <v>5.7237746745192357E-3</v>
      </c>
      <c r="R20">
        <f t="shared" si="1"/>
        <v>0.12350434497669532</v>
      </c>
      <c r="S20">
        <f t="shared" si="5"/>
        <v>6.8865780593622999E-2</v>
      </c>
      <c r="U20">
        <f t="shared" si="2"/>
        <v>0.18520355982353265</v>
      </c>
      <c r="V20">
        <f t="shared" si="6"/>
        <v>0.11476863085437566</v>
      </c>
      <c r="X20">
        <f t="shared" si="3"/>
        <v>0.24594390236735175</v>
      </c>
      <c r="Y20">
        <f t="shared" si="7"/>
        <v>1.3807791063810056E-2</v>
      </c>
      <c r="AA20" t="s">
        <v>133</v>
      </c>
      <c r="AB20" s="7" t="e">
        <f t="shared" si="8"/>
        <v>#N/A</v>
      </c>
      <c r="AC20" s="7">
        <f t="shared" si="9"/>
        <v>0</v>
      </c>
      <c r="AE20" t="s">
        <v>134</v>
      </c>
      <c r="AF20">
        <v>0.20899999999999999</v>
      </c>
    </row>
    <row r="21" spans="1:32" x14ac:dyDescent="0.35">
      <c r="A21">
        <v>339</v>
      </c>
      <c r="B21" s="1" t="s">
        <v>135</v>
      </c>
      <c r="C21" s="1" t="s">
        <v>60</v>
      </c>
      <c r="D21" s="1">
        <v>6.71</v>
      </c>
      <c r="E21" s="1">
        <v>1.77</v>
      </c>
      <c r="F21" s="1">
        <v>5.97</v>
      </c>
      <c r="G21" s="1">
        <v>8.89</v>
      </c>
      <c r="H21" s="1">
        <v>5.44</v>
      </c>
      <c r="I21" s="1">
        <v>6.41</v>
      </c>
      <c r="J21" s="1">
        <v>4</v>
      </c>
      <c r="K21" s="1">
        <v>2.04</v>
      </c>
      <c r="L21" s="1">
        <v>3.49</v>
      </c>
      <c r="M21" s="1">
        <v>1.32</v>
      </c>
      <c r="N21" s="1">
        <v>0.37</v>
      </c>
      <c r="O21">
        <f t="shared" si="0"/>
        <v>0.11296037666477668</v>
      </c>
      <c r="P21">
        <f t="shared" si="4"/>
        <v>2.9797297570291315E-2</v>
      </c>
      <c r="R21">
        <f t="shared" si="1"/>
        <v>0.13455314054446341</v>
      </c>
      <c r="S21">
        <f t="shared" si="5"/>
        <v>8.2336229984463549E-2</v>
      </c>
      <c r="U21">
        <f t="shared" si="2"/>
        <v>7.6768314952759639E-2</v>
      </c>
      <c r="V21">
        <f t="shared" si="6"/>
        <v>3.9151840625907416E-2</v>
      </c>
      <c r="X21">
        <f t="shared" si="3"/>
        <v>1.5578020687375448E-2</v>
      </c>
      <c r="Y21">
        <f t="shared" si="7"/>
        <v>4.3665664047946324E-3</v>
      </c>
      <c r="AA21" t="s">
        <v>114</v>
      </c>
      <c r="AB21" s="7" t="e">
        <f t="shared" si="8"/>
        <v>#N/A</v>
      </c>
      <c r="AC21" s="7">
        <f t="shared" si="9"/>
        <v>0</v>
      </c>
      <c r="AE21" t="s">
        <v>136</v>
      </c>
      <c r="AF21">
        <v>0.20499999999999999</v>
      </c>
    </row>
    <row r="22" spans="1:32" x14ac:dyDescent="0.35">
      <c r="A22">
        <v>669</v>
      </c>
      <c r="B22" s="1" t="s">
        <v>137</v>
      </c>
      <c r="C22" s="1" t="s">
        <v>60</v>
      </c>
      <c r="D22" s="1">
        <v>16.68</v>
      </c>
      <c r="E22" s="1">
        <v>3.45</v>
      </c>
      <c r="F22" s="1">
        <v>16.79</v>
      </c>
      <c r="G22" s="1">
        <v>68.14</v>
      </c>
      <c r="H22" s="1">
        <v>48.28</v>
      </c>
      <c r="I22" s="1">
        <v>50.03</v>
      </c>
      <c r="J22" s="1">
        <v>22.71</v>
      </c>
      <c r="K22" s="1">
        <v>16.04</v>
      </c>
      <c r="L22" s="1">
        <v>17.89</v>
      </c>
      <c r="M22" s="1">
        <v>1.91</v>
      </c>
      <c r="N22" s="1">
        <v>0.31</v>
      </c>
      <c r="O22">
        <f t="shared" si="0"/>
        <v>0.28080165167935539</v>
      </c>
      <c r="P22">
        <f t="shared" si="4"/>
        <v>5.8079478314974592E-2</v>
      </c>
      <c r="R22">
        <f t="shared" si="1"/>
        <v>1.0313218219009828</v>
      </c>
      <c r="S22">
        <f t="shared" si="5"/>
        <v>0.73073404111211393</v>
      </c>
      <c r="U22">
        <f t="shared" si="2"/>
        <v>0.43585210814429287</v>
      </c>
      <c r="V22">
        <f t="shared" si="6"/>
        <v>0.30784094296056619</v>
      </c>
      <c r="X22">
        <f t="shared" si="3"/>
        <v>2.2540923873399319E-2</v>
      </c>
      <c r="Y22">
        <f t="shared" si="7"/>
        <v>3.6584745553684761E-3</v>
      </c>
      <c r="AA22" t="s">
        <v>45</v>
      </c>
      <c r="AB22" s="7"/>
      <c r="AC22" s="7"/>
      <c r="AE22" t="s">
        <v>138</v>
      </c>
      <c r="AF22">
        <v>0.17299999999999999</v>
      </c>
    </row>
    <row r="23" spans="1:32" x14ac:dyDescent="0.35">
      <c r="A23">
        <v>329</v>
      </c>
      <c r="B23" t="s">
        <v>139</v>
      </c>
      <c r="C23" t="s">
        <v>60</v>
      </c>
      <c r="D23">
        <v>0.09</v>
      </c>
      <c r="E23">
        <v>0.64</v>
      </c>
      <c r="F23">
        <v>0</v>
      </c>
      <c r="G23">
        <v>0.01</v>
      </c>
      <c r="H23">
        <v>1.35</v>
      </c>
      <c r="I23">
        <v>0</v>
      </c>
      <c r="J23">
        <v>0</v>
      </c>
      <c r="K23">
        <v>0.76</v>
      </c>
      <c r="L23">
        <v>0</v>
      </c>
      <c r="M23">
        <v>0.41</v>
      </c>
      <c r="N23">
        <v>0.92</v>
      </c>
      <c r="O23">
        <f t="shared" si="0"/>
        <v>1.5151168256080328E-3</v>
      </c>
      <c r="P23">
        <f t="shared" si="4"/>
        <v>1.0774164093212678E-2</v>
      </c>
      <c r="R23">
        <f t="shared" si="1"/>
        <v>1.5135336394202857E-4</v>
      </c>
      <c r="S23">
        <f t="shared" si="5"/>
        <v>2.0432704132173858E-2</v>
      </c>
      <c r="U23">
        <f t="shared" si="2"/>
        <v>0</v>
      </c>
      <c r="V23">
        <f t="shared" si="6"/>
        <v>1.4585979841024332E-2</v>
      </c>
      <c r="X23">
        <f t="shared" si="3"/>
        <v>4.8386276377454041E-3</v>
      </c>
      <c r="Y23">
        <f t="shared" si="7"/>
        <v>1.0857408357867736E-2</v>
      </c>
      <c r="AA23" t="s">
        <v>109</v>
      </c>
      <c r="AB23" s="7" t="str">
        <f t="shared" si="8"/>
        <v>Ca</v>
      </c>
      <c r="AC23" s="7">
        <f t="shared" si="9"/>
        <v>0.39900000000000002</v>
      </c>
      <c r="AE23" t="s">
        <v>123</v>
      </c>
      <c r="AF23">
        <v>0.65800000000000003</v>
      </c>
    </row>
    <row r="24" spans="1:32" x14ac:dyDescent="0.35">
      <c r="A24">
        <v>488</v>
      </c>
      <c r="B24" t="s">
        <v>140</v>
      </c>
      <c r="C24" t="s">
        <v>60</v>
      </c>
      <c r="D24">
        <v>0</v>
      </c>
      <c r="E24">
        <v>0.19</v>
      </c>
      <c r="F24">
        <v>0</v>
      </c>
      <c r="G24">
        <v>0.09</v>
      </c>
      <c r="H24">
        <v>0.18</v>
      </c>
      <c r="I24">
        <v>0</v>
      </c>
      <c r="J24">
        <v>0.49</v>
      </c>
      <c r="K24">
        <v>1.21</v>
      </c>
      <c r="L24">
        <v>0</v>
      </c>
      <c r="M24">
        <v>0</v>
      </c>
      <c r="N24">
        <v>0.31</v>
      </c>
      <c r="O24">
        <f t="shared" si="0"/>
        <v>0</v>
      </c>
      <c r="P24">
        <f t="shared" si="4"/>
        <v>3.198579965172514E-3</v>
      </c>
      <c r="R24">
        <f t="shared" si="1"/>
        <v>1.3621802754782569E-3</v>
      </c>
      <c r="S24">
        <f t="shared" si="5"/>
        <v>2.7243605509565138E-3</v>
      </c>
      <c r="U24">
        <f t="shared" si="2"/>
        <v>9.4041185817130557E-3</v>
      </c>
      <c r="V24">
        <f t="shared" si="6"/>
        <v>2.3222415273209791E-2</v>
      </c>
      <c r="X24">
        <f t="shared" si="3"/>
        <v>0</v>
      </c>
      <c r="Y24">
        <f t="shared" si="7"/>
        <v>3.6584745553684761E-3</v>
      </c>
      <c r="AA24" t="s">
        <v>126</v>
      </c>
      <c r="AB24" s="7" t="str">
        <f t="shared" si="8"/>
        <v>Fe</v>
      </c>
      <c r="AC24" s="7">
        <f t="shared" si="9"/>
        <v>0.35799999999999998</v>
      </c>
      <c r="AE24" t="s">
        <v>141</v>
      </c>
      <c r="AF24">
        <v>0.63100000000000001</v>
      </c>
    </row>
    <row r="25" spans="1:32" x14ac:dyDescent="0.35">
      <c r="A25">
        <v>778</v>
      </c>
      <c r="B25" t="s">
        <v>142</v>
      </c>
      <c r="C25" t="s">
        <v>60</v>
      </c>
      <c r="D25">
        <v>2.27</v>
      </c>
      <c r="E25">
        <v>0.44</v>
      </c>
      <c r="F25">
        <v>2.1</v>
      </c>
      <c r="G25">
        <v>0.77</v>
      </c>
      <c r="H25">
        <v>1.1599999999999999</v>
      </c>
      <c r="I25">
        <v>0.25</v>
      </c>
      <c r="J25">
        <v>0.03</v>
      </c>
      <c r="K25">
        <v>0.98</v>
      </c>
      <c r="L25">
        <v>0</v>
      </c>
      <c r="M25">
        <v>0</v>
      </c>
      <c r="N25">
        <v>0.23</v>
      </c>
      <c r="O25">
        <f t="shared" si="0"/>
        <v>3.8214613268113713E-2</v>
      </c>
      <c r="P25">
        <f t="shared" si="4"/>
        <v>7.4072378140837168E-3</v>
      </c>
      <c r="R25">
        <f t="shared" si="1"/>
        <v>1.1654209023536199E-2</v>
      </c>
      <c r="S25">
        <f t="shared" si="5"/>
        <v>1.7556990217275314E-2</v>
      </c>
      <c r="U25">
        <f t="shared" si="2"/>
        <v>5.7576236214569728E-4</v>
      </c>
      <c r="V25">
        <f t="shared" si="6"/>
        <v>1.8808237163426111E-2</v>
      </c>
      <c r="X25">
        <f t="shared" si="3"/>
        <v>0</v>
      </c>
      <c r="Y25">
        <f t="shared" si="7"/>
        <v>2.714352089466934E-3</v>
      </c>
      <c r="AA25" t="s">
        <v>143</v>
      </c>
      <c r="AB25" s="7" t="str">
        <f t="shared" si="8"/>
        <v>Zn</v>
      </c>
      <c r="AC25" s="7">
        <f t="shared" si="9"/>
        <v>0.245</v>
      </c>
      <c r="AE25" t="s">
        <v>144</v>
      </c>
      <c r="AF25">
        <v>0.41699999999999998</v>
      </c>
    </row>
    <row r="26" spans="1:32" x14ac:dyDescent="0.35">
      <c r="A26">
        <v>307</v>
      </c>
      <c r="B26" t="s">
        <v>145</v>
      </c>
      <c r="C26" t="s">
        <v>60</v>
      </c>
      <c r="D26">
        <v>0.12</v>
      </c>
      <c r="E26">
        <v>0.04</v>
      </c>
      <c r="F26">
        <v>0.13</v>
      </c>
      <c r="G26">
        <v>0.13</v>
      </c>
      <c r="H26">
        <v>0.05</v>
      </c>
      <c r="I26">
        <v>0.14000000000000001</v>
      </c>
      <c r="J26">
        <v>0.02</v>
      </c>
      <c r="K26">
        <v>0.12</v>
      </c>
      <c r="L26">
        <v>0.02</v>
      </c>
      <c r="M26">
        <v>7.0000000000000007E-2</v>
      </c>
      <c r="N26">
        <v>0.11</v>
      </c>
      <c r="O26">
        <f t="shared" si="0"/>
        <v>2.0201557674773768E-3</v>
      </c>
      <c r="P26">
        <f t="shared" si="4"/>
        <v>6.7338525582579239E-4</v>
      </c>
      <c r="R26">
        <f t="shared" si="1"/>
        <v>1.9675937312463717E-3</v>
      </c>
      <c r="S26">
        <f t="shared" si="5"/>
        <v>7.5676681971014294E-4</v>
      </c>
      <c r="U26">
        <f t="shared" si="2"/>
        <v>3.8384157476379819E-4</v>
      </c>
      <c r="V26">
        <f t="shared" si="6"/>
        <v>2.3030494485827891E-3</v>
      </c>
      <c r="X26">
        <f t="shared" si="3"/>
        <v>8.2610715766384961E-4</v>
      </c>
      <c r="Y26">
        <f t="shared" si="7"/>
        <v>1.2981683906146207E-3</v>
      </c>
      <c r="AA26" t="s">
        <v>146</v>
      </c>
      <c r="AB26" s="7" t="e">
        <f t="shared" si="8"/>
        <v>#N/A</v>
      </c>
      <c r="AC26" s="7">
        <f t="shared" si="9"/>
        <v>0</v>
      </c>
      <c r="AE26" t="s">
        <v>120</v>
      </c>
      <c r="AF26">
        <v>0.34799999999999998</v>
      </c>
    </row>
    <row r="27" spans="1:32" x14ac:dyDescent="0.35">
      <c r="B27" s="1" t="s">
        <v>147</v>
      </c>
      <c r="O27">
        <f t="shared" si="0"/>
        <v>0</v>
      </c>
      <c r="P27">
        <f t="shared" si="4"/>
        <v>0</v>
      </c>
      <c r="R27">
        <f t="shared" si="1"/>
        <v>0</v>
      </c>
      <c r="S27">
        <f t="shared" si="5"/>
        <v>0</v>
      </c>
      <c r="U27">
        <f t="shared" si="2"/>
        <v>0</v>
      </c>
      <c r="V27">
        <f t="shared" si="6"/>
        <v>0</v>
      </c>
      <c r="X27">
        <f t="shared" si="3"/>
        <v>0</v>
      </c>
      <c r="Y27">
        <f t="shared" si="7"/>
        <v>0</v>
      </c>
      <c r="AE27" t="s">
        <v>148</v>
      </c>
      <c r="AF27">
        <v>0.27300000000000002</v>
      </c>
    </row>
    <row r="28" spans="1:32" x14ac:dyDescent="0.35">
      <c r="A28">
        <v>902</v>
      </c>
      <c r="B28" t="s">
        <v>149</v>
      </c>
      <c r="C28" t="s">
        <v>150</v>
      </c>
      <c r="D28">
        <v>10.42</v>
      </c>
      <c r="E28">
        <v>2.74</v>
      </c>
      <c r="F28">
        <v>10.17</v>
      </c>
      <c r="G28">
        <v>16.59</v>
      </c>
      <c r="H28">
        <v>4.8</v>
      </c>
      <c r="I28">
        <v>17.62</v>
      </c>
      <c r="J28">
        <v>7.35</v>
      </c>
      <c r="K28">
        <v>5</v>
      </c>
      <c r="L28">
        <v>9.1199999999999992</v>
      </c>
      <c r="M28">
        <v>7.62</v>
      </c>
      <c r="N28">
        <v>2.0099999999999998</v>
      </c>
      <c r="O28">
        <f t="shared" si="0"/>
        <v>0.17541685914261892</v>
      </c>
      <c r="P28">
        <f t="shared" si="4"/>
        <v>4.6126890024066787E-2</v>
      </c>
      <c r="R28">
        <f t="shared" si="1"/>
        <v>0.25109523077982537</v>
      </c>
      <c r="S28">
        <f t="shared" si="5"/>
        <v>7.2649614692173708E-2</v>
      </c>
      <c r="U28">
        <f t="shared" si="2"/>
        <v>0.14106177872569584</v>
      </c>
      <c r="V28">
        <f t="shared" si="6"/>
        <v>9.5960393690949553E-2</v>
      </c>
      <c r="X28">
        <f t="shared" si="3"/>
        <v>8.9927664877121893E-2</v>
      </c>
      <c r="Y28">
        <f t="shared" si="7"/>
        <v>2.3721076955776247E-2</v>
      </c>
      <c r="AE28" t="s">
        <v>45</v>
      </c>
      <c r="AF28">
        <v>1.0329999999999999</v>
      </c>
    </row>
    <row r="29" spans="1:32" x14ac:dyDescent="0.35">
      <c r="A29">
        <v>889</v>
      </c>
      <c r="B29" t="s">
        <v>151</v>
      </c>
      <c r="C29" t="s">
        <v>150</v>
      </c>
      <c r="D29">
        <v>1.24</v>
      </c>
      <c r="E29">
        <v>7.0000000000000007E-2</v>
      </c>
      <c r="F29">
        <v>1.23</v>
      </c>
      <c r="G29">
        <v>1.56</v>
      </c>
      <c r="H29">
        <v>0.56000000000000005</v>
      </c>
      <c r="I29">
        <v>1.56</v>
      </c>
      <c r="J29">
        <v>0.32</v>
      </c>
      <c r="K29">
        <v>0.26</v>
      </c>
      <c r="L29">
        <v>0.36</v>
      </c>
      <c r="M29">
        <v>0.5</v>
      </c>
      <c r="N29">
        <v>0.03</v>
      </c>
      <c r="O29">
        <f t="shared" si="0"/>
        <v>2.0874942930599563E-2</v>
      </c>
      <c r="P29">
        <f t="shared" si="4"/>
        <v>1.1784241976951367E-3</v>
      </c>
      <c r="R29">
        <f t="shared" si="1"/>
        <v>2.3611124774956457E-2</v>
      </c>
      <c r="S29">
        <f t="shared" si="5"/>
        <v>8.4757883807536002E-3</v>
      </c>
      <c r="U29">
        <f t="shared" si="2"/>
        <v>6.141465196220771E-3</v>
      </c>
      <c r="V29">
        <f t="shared" si="6"/>
        <v>4.9899404719293767E-3</v>
      </c>
      <c r="X29">
        <f t="shared" si="3"/>
        <v>5.9007654118846398E-3</v>
      </c>
      <c r="Y29">
        <f t="shared" si="7"/>
        <v>3.5404592471307834E-4</v>
      </c>
      <c r="AE29" t="s">
        <v>152</v>
      </c>
      <c r="AF29">
        <v>0.11600000000000001</v>
      </c>
    </row>
    <row r="30" spans="1:32" x14ac:dyDescent="0.35">
      <c r="A30">
        <v>886</v>
      </c>
      <c r="B30" t="s">
        <v>153</v>
      </c>
      <c r="C30" t="s">
        <v>150</v>
      </c>
      <c r="D30">
        <v>2.2999999999999998</v>
      </c>
      <c r="E30">
        <v>0.21</v>
      </c>
      <c r="F30">
        <v>2.2799999999999998</v>
      </c>
      <c r="G30">
        <v>1.42</v>
      </c>
      <c r="H30">
        <v>0.49</v>
      </c>
      <c r="I30">
        <v>1.61</v>
      </c>
      <c r="J30">
        <v>0.26</v>
      </c>
      <c r="K30">
        <v>0.27</v>
      </c>
      <c r="L30">
        <v>0.26</v>
      </c>
      <c r="M30">
        <v>0.56000000000000005</v>
      </c>
      <c r="N30">
        <v>0.05</v>
      </c>
      <c r="O30">
        <f t="shared" si="0"/>
        <v>3.8719652209983059E-2</v>
      </c>
      <c r="P30">
        <f t="shared" si="4"/>
        <v>3.5352725930854101E-3</v>
      </c>
      <c r="R30">
        <f t="shared" si="1"/>
        <v>2.1492177679768056E-2</v>
      </c>
      <c r="S30">
        <f t="shared" si="5"/>
        <v>7.4163148331593994E-3</v>
      </c>
      <c r="U30">
        <f t="shared" si="2"/>
        <v>4.9899404719293767E-3</v>
      </c>
      <c r="V30">
        <f t="shared" si="6"/>
        <v>5.1818612593112767E-3</v>
      </c>
      <c r="X30">
        <f t="shared" si="3"/>
        <v>6.6088572613107969E-3</v>
      </c>
      <c r="Y30">
        <f t="shared" si="7"/>
        <v>5.9007654118846398E-4</v>
      </c>
      <c r="AE30" t="s">
        <v>154</v>
      </c>
      <c r="AF30">
        <v>0.22600000000000001</v>
      </c>
    </row>
    <row r="31" spans="1:32" x14ac:dyDescent="0.35">
      <c r="A31">
        <v>876</v>
      </c>
      <c r="B31" t="s">
        <v>155</v>
      </c>
      <c r="C31" t="s">
        <v>150</v>
      </c>
      <c r="D31">
        <v>0.19</v>
      </c>
      <c r="E31">
        <v>0.04</v>
      </c>
      <c r="F31">
        <v>0.19</v>
      </c>
      <c r="G31">
        <v>0.19</v>
      </c>
      <c r="H31">
        <v>7.0000000000000007E-2</v>
      </c>
      <c r="I31">
        <v>0.2</v>
      </c>
      <c r="J31">
        <v>0.05</v>
      </c>
      <c r="K31">
        <v>0.03</v>
      </c>
      <c r="L31">
        <v>0.05</v>
      </c>
      <c r="M31">
        <v>7.0000000000000007E-2</v>
      </c>
      <c r="N31">
        <v>0.02</v>
      </c>
      <c r="O31">
        <f t="shared" si="0"/>
        <v>3.198579965172514E-3</v>
      </c>
      <c r="P31">
        <f t="shared" si="4"/>
        <v>6.7338525582579239E-4</v>
      </c>
      <c r="R31">
        <f t="shared" si="1"/>
        <v>2.8757139148985426E-3</v>
      </c>
      <c r="S31">
        <f t="shared" si="5"/>
        <v>1.0594735475942E-3</v>
      </c>
      <c r="U31">
        <f t="shared" si="2"/>
        <v>9.5960393690949547E-4</v>
      </c>
      <c r="V31">
        <f t="shared" si="6"/>
        <v>5.7576236214569728E-4</v>
      </c>
      <c r="X31">
        <f t="shared" si="3"/>
        <v>8.2610715766384961E-4</v>
      </c>
      <c r="Y31">
        <f t="shared" si="7"/>
        <v>2.3603061647538558E-4</v>
      </c>
      <c r="AE31" t="s">
        <v>156</v>
      </c>
      <c r="AF31">
        <v>9.4E-2</v>
      </c>
    </row>
    <row r="32" spans="1:32" x14ac:dyDescent="0.35">
      <c r="A32">
        <v>2474</v>
      </c>
      <c r="B32" t="s">
        <v>157</v>
      </c>
      <c r="C32" t="s">
        <v>150</v>
      </c>
      <c r="D32">
        <v>1.85</v>
      </c>
      <c r="E32">
        <v>0.17</v>
      </c>
      <c r="F32">
        <v>1.86</v>
      </c>
      <c r="G32">
        <v>1.0900000000000001</v>
      </c>
      <c r="H32">
        <v>0.9</v>
      </c>
      <c r="I32">
        <v>1.55</v>
      </c>
      <c r="J32">
        <v>0.09</v>
      </c>
      <c r="K32">
        <v>0.06</v>
      </c>
      <c r="L32">
        <v>0.12</v>
      </c>
      <c r="M32">
        <v>0.62</v>
      </c>
      <c r="N32">
        <v>0.06</v>
      </c>
      <c r="O32">
        <f t="shared" si="0"/>
        <v>3.1144068081942901E-2</v>
      </c>
      <c r="P32">
        <f t="shared" si="4"/>
        <v>2.8618873372596178E-3</v>
      </c>
      <c r="R32">
        <f t="shared" si="1"/>
        <v>1.6497516669681116E-2</v>
      </c>
      <c r="S32">
        <f t="shared" si="5"/>
        <v>1.3621802754782572E-2</v>
      </c>
      <c r="U32">
        <f t="shared" si="2"/>
        <v>1.727287086437092E-3</v>
      </c>
      <c r="V32">
        <f t="shared" si="6"/>
        <v>1.1515247242913946E-3</v>
      </c>
      <c r="X32">
        <f t="shared" si="3"/>
        <v>7.3169491107369523E-3</v>
      </c>
      <c r="Y32">
        <f t="shared" si="7"/>
        <v>7.0809184942615669E-4</v>
      </c>
      <c r="AE32" t="s">
        <v>158</v>
      </c>
      <c r="AF32">
        <v>0.26300000000000001</v>
      </c>
    </row>
    <row r="33" spans="1:32" x14ac:dyDescent="0.35">
      <c r="A33">
        <v>905</v>
      </c>
      <c r="B33" t="s">
        <v>159</v>
      </c>
      <c r="C33" t="s">
        <v>150</v>
      </c>
      <c r="D33">
        <v>1.79</v>
      </c>
      <c r="E33">
        <v>0.3</v>
      </c>
      <c r="F33">
        <v>1.63</v>
      </c>
      <c r="G33">
        <v>0.5</v>
      </c>
      <c r="H33">
        <v>0.22</v>
      </c>
      <c r="I33">
        <v>0.54</v>
      </c>
      <c r="J33">
        <v>0.02</v>
      </c>
      <c r="K33">
        <v>0.01</v>
      </c>
      <c r="L33">
        <v>0.02</v>
      </c>
      <c r="M33">
        <v>0.39</v>
      </c>
      <c r="N33">
        <v>0.04</v>
      </c>
      <c r="O33">
        <f t="shared" si="0"/>
        <v>3.0133990198204209E-2</v>
      </c>
      <c r="P33">
        <f t="shared" si="4"/>
        <v>5.0503894186934425E-3</v>
      </c>
      <c r="R33">
        <f t="shared" si="1"/>
        <v>7.5676681971014285E-3</v>
      </c>
      <c r="S33">
        <f t="shared" si="5"/>
        <v>3.3297740067246284E-3</v>
      </c>
      <c r="U33">
        <f t="shared" si="2"/>
        <v>3.8384157476379819E-4</v>
      </c>
      <c r="V33">
        <f t="shared" si="6"/>
        <v>1.9192078738189909E-4</v>
      </c>
      <c r="X33">
        <f t="shared" si="3"/>
        <v>4.6025970212700187E-3</v>
      </c>
      <c r="Y33">
        <f t="shared" si="7"/>
        <v>4.7206123295077116E-4</v>
      </c>
      <c r="AE33" t="s">
        <v>160</v>
      </c>
      <c r="AF33">
        <v>0.40500000000000003</v>
      </c>
    </row>
    <row r="34" spans="1:32" x14ac:dyDescent="0.35">
      <c r="A34">
        <v>904</v>
      </c>
      <c r="B34" t="s">
        <v>161</v>
      </c>
      <c r="C34" t="s">
        <v>150</v>
      </c>
      <c r="D34">
        <v>1.61</v>
      </c>
      <c r="E34">
        <v>0.24</v>
      </c>
      <c r="F34">
        <v>1.65</v>
      </c>
      <c r="G34">
        <v>3.39</v>
      </c>
      <c r="H34">
        <v>1.29</v>
      </c>
      <c r="I34">
        <v>3.77</v>
      </c>
      <c r="J34">
        <v>1.49</v>
      </c>
      <c r="K34">
        <v>1.03</v>
      </c>
      <c r="L34">
        <v>1.82</v>
      </c>
      <c r="M34">
        <v>2.99</v>
      </c>
      <c r="N34">
        <v>0.45</v>
      </c>
      <c r="O34">
        <f t="shared" si="0"/>
        <v>2.7103756546988142E-2</v>
      </c>
      <c r="P34">
        <f t="shared" si="4"/>
        <v>4.0403115349547537E-3</v>
      </c>
      <c r="R34">
        <f t="shared" si="1"/>
        <v>5.1308790376347689E-2</v>
      </c>
      <c r="S34">
        <f t="shared" si="5"/>
        <v>1.9524583948521686E-2</v>
      </c>
      <c r="U34">
        <f t="shared" si="2"/>
        <v>2.8596197319902966E-2</v>
      </c>
      <c r="V34">
        <f t="shared" si="6"/>
        <v>1.9767841100335609E-2</v>
      </c>
      <c r="X34">
        <f t="shared" si="3"/>
        <v>3.5286577163070147E-2</v>
      </c>
      <c r="Y34">
        <f t="shared" si="7"/>
        <v>5.3106888706961758E-3</v>
      </c>
      <c r="AE34" t="s">
        <v>128</v>
      </c>
      <c r="AF34">
        <v>1.139</v>
      </c>
    </row>
    <row r="35" spans="1:32" x14ac:dyDescent="0.35">
      <c r="A35">
        <v>884</v>
      </c>
      <c r="B35" t="s">
        <v>162</v>
      </c>
      <c r="C35" t="s">
        <v>150</v>
      </c>
      <c r="D35">
        <v>7.0000000000000007E-2</v>
      </c>
      <c r="E35">
        <v>0.04</v>
      </c>
      <c r="F35">
        <v>0.09</v>
      </c>
      <c r="G35">
        <v>0.19</v>
      </c>
      <c r="H35">
        <v>0.11</v>
      </c>
      <c r="I35">
        <v>0.18</v>
      </c>
      <c r="J35">
        <v>0.08</v>
      </c>
      <c r="K35">
        <v>0.06</v>
      </c>
      <c r="L35">
        <v>0.1</v>
      </c>
      <c r="M35">
        <v>0.18</v>
      </c>
      <c r="N35">
        <v>0.02</v>
      </c>
      <c r="O35">
        <f t="shared" si="0"/>
        <v>1.1784241976951367E-3</v>
      </c>
      <c r="P35">
        <f t="shared" si="4"/>
        <v>6.7338525582579239E-4</v>
      </c>
      <c r="R35">
        <f t="shared" si="1"/>
        <v>2.8757139148985426E-3</v>
      </c>
      <c r="S35">
        <f t="shared" si="5"/>
        <v>1.6648870033623142E-3</v>
      </c>
      <c r="U35">
        <f t="shared" si="2"/>
        <v>1.5353662990551928E-3</v>
      </c>
      <c r="V35">
        <f t="shared" si="6"/>
        <v>1.1515247242913946E-3</v>
      </c>
      <c r="X35">
        <f t="shared" si="3"/>
        <v>2.1242755482784701E-3</v>
      </c>
      <c r="Y35">
        <f t="shared" si="7"/>
        <v>2.3603061647538558E-4</v>
      </c>
      <c r="AE35" t="s">
        <v>163</v>
      </c>
      <c r="AF35">
        <v>0.20200000000000001</v>
      </c>
    </row>
    <row r="36" spans="1:32" x14ac:dyDescent="0.35">
      <c r="A36">
        <v>857</v>
      </c>
      <c r="B36" t="s">
        <v>164</v>
      </c>
      <c r="C36" t="s">
        <v>150</v>
      </c>
      <c r="D36">
        <v>0.1</v>
      </c>
      <c r="E36">
        <v>0.01</v>
      </c>
      <c r="F36">
        <v>0.1</v>
      </c>
      <c r="G36">
        <v>0.25</v>
      </c>
      <c r="H36">
        <v>0.12</v>
      </c>
      <c r="I36">
        <v>0.25</v>
      </c>
      <c r="J36">
        <v>0.14000000000000001</v>
      </c>
      <c r="K36">
        <v>0.1</v>
      </c>
      <c r="L36">
        <v>0.16</v>
      </c>
      <c r="M36">
        <v>0.26</v>
      </c>
      <c r="N36">
        <v>0.02</v>
      </c>
      <c r="O36">
        <f t="shared" si="0"/>
        <v>1.6834631395644811E-3</v>
      </c>
      <c r="P36">
        <f t="shared" si="4"/>
        <v>1.683463139564481E-4</v>
      </c>
      <c r="R36">
        <f t="shared" si="1"/>
        <v>3.7838340985507143E-3</v>
      </c>
      <c r="S36">
        <f t="shared" si="5"/>
        <v>1.8162403673043428E-3</v>
      </c>
      <c r="U36">
        <f t="shared" si="2"/>
        <v>2.686891023346588E-3</v>
      </c>
      <c r="V36">
        <f t="shared" si="6"/>
        <v>1.9192078738189909E-3</v>
      </c>
      <c r="X36">
        <f t="shared" si="3"/>
        <v>3.0683980141800122E-3</v>
      </c>
      <c r="Y36">
        <f t="shared" si="7"/>
        <v>2.3603061647538558E-4</v>
      </c>
      <c r="AE36" t="s">
        <v>165</v>
      </c>
      <c r="AF36">
        <v>0.183</v>
      </c>
    </row>
    <row r="37" spans="1:32" x14ac:dyDescent="0.35">
      <c r="A37">
        <v>855</v>
      </c>
      <c r="B37" t="s">
        <v>166</v>
      </c>
      <c r="C37" t="s">
        <v>150</v>
      </c>
      <c r="D37">
        <v>0.15</v>
      </c>
      <c r="E37">
        <v>0.03</v>
      </c>
      <c r="F37">
        <v>0.16</v>
      </c>
      <c r="G37">
        <v>0.34</v>
      </c>
      <c r="H37">
        <v>0.19</v>
      </c>
      <c r="I37">
        <v>0.3</v>
      </c>
      <c r="J37">
        <v>0.2</v>
      </c>
      <c r="K37">
        <v>0.14000000000000001</v>
      </c>
      <c r="L37">
        <v>0.24</v>
      </c>
      <c r="M37">
        <v>0.3</v>
      </c>
      <c r="N37">
        <v>0.04</v>
      </c>
      <c r="O37">
        <f t="shared" si="0"/>
        <v>2.5251947093467213E-3</v>
      </c>
      <c r="P37">
        <f t="shared" si="4"/>
        <v>5.0503894186934421E-4</v>
      </c>
      <c r="R37">
        <f t="shared" si="1"/>
        <v>5.1460143740289718E-3</v>
      </c>
      <c r="S37">
        <f t="shared" si="5"/>
        <v>2.8757139148985426E-3</v>
      </c>
      <c r="U37">
        <f t="shared" si="2"/>
        <v>3.8384157476379819E-3</v>
      </c>
      <c r="V37">
        <f t="shared" si="6"/>
        <v>2.686891023346588E-3</v>
      </c>
      <c r="X37">
        <f t="shared" si="3"/>
        <v>3.5404592471307834E-3</v>
      </c>
      <c r="Y37">
        <f t="shared" si="7"/>
        <v>4.7206123295077116E-4</v>
      </c>
      <c r="AE37" t="s">
        <v>167</v>
      </c>
      <c r="AF37">
        <v>0.66900000000000004</v>
      </c>
    </row>
    <row r="38" spans="1:32" x14ac:dyDescent="0.35">
      <c r="A38">
        <v>894</v>
      </c>
      <c r="B38" t="s">
        <v>168</v>
      </c>
      <c r="C38" t="s">
        <v>150</v>
      </c>
      <c r="D38">
        <v>0.01</v>
      </c>
      <c r="E38">
        <v>0.02</v>
      </c>
      <c r="F38">
        <v>0.01</v>
      </c>
      <c r="G38">
        <v>0.02</v>
      </c>
      <c r="H38">
        <v>0.01</v>
      </c>
      <c r="I38">
        <v>0.02</v>
      </c>
      <c r="J38">
        <v>0.01</v>
      </c>
      <c r="K38">
        <v>0.01</v>
      </c>
      <c r="L38">
        <v>0.01</v>
      </c>
      <c r="M38">
        <v>0.02</v>
      </c>
      <c r="N38">
        <v>0.01</v>
      </c>
      <c r="O38">
        <f t="shared" si="0"/>
        <v>1.683463139564481E-4</v>
      </c>
      <c r="P38">
        <f t="shared" si="4"/>
        <v>3.3669262791289619E-4</v>
      </c>
      <c r="R38">
        <f t="shared" si="1"/>
        <v>3.0270672788405714E-4</v>
      </c>
      <c r="S38">
        <f t="shared" si="5"/>
        <v>1.5135336394202857E-4</v>
      </c>
      <c r="U38">
        <f t="shared" si="2"/>
        <v>1.9192078738189909E-4</v>
      </c>
      <c r="V38">
        <f t="shared" si="6"/>
        <v>1.9192078738189909E-4</v>
      </c>
      <c r="X38">
        <f t="shared" si="3"/>
        <v>2.3603061647538558E-4</v>
      </c>
      <c r="Y38">
        <f t="shared" si="7"/>
        <v>1.1801530823769279E-4</v>
      </c>
      <c r="AE38" t="s">
        <v>169</v>
      </c>
      <c r="AF38">
        <v>0.78500000000000003</v>
      </c>
    </row>
    <row r="39" spans="1:32" x14ac:dyDescent="0.35">
      <c r="B39" s="1" t="s">
        <v>170</v>
      </c>
      <c r="O39">
        <f t="shared" si="0"/>
        <v>0</v>
      </c>
      <c r="P39">
        <f t="shared" si="4"/>
        <v>0</v>
      </c>
      <c r="R39">
        <f t="shared" si="1"/>
        <v>0</v>
      </c>
      <c r="S39">
        <f t="shared" si="5"/>
        <v>0</v>
      </c>
      <c r="U39">
        <f t="shared" si="2"/>
        <v>0</v>
      </c>
      <c r="V39">
        <f t="shared" si="6"/>
        <v>0</v>
      </c>
      <c r="X39">
        <f t="shared" si="3"/>
        <v>0</v>
      </c>
      <c r="Y39">
        <f t="shared" si="7"/>
        <v>0</v>
      </c>
      <c r="AE39" t="s">
        <v>143</v>
      </c>
      <c r="AF39">
        <v>0.245</v>
      </c>
    </row>
    <row r="40" spans="1:32" x14ac:dyDescent="0.35">
      <c r="A40">
        <v>852</v>
      </c>
      <c r="B40" t="s">
        <v>171</v>
      </c>
      <c r="C40" t="s">
        <v>150</v>
      </c>
      <c r="D40">
        <v>2.5</v>
      </c>
      <c r="E40">
        <v>0.28999999999999998</v>
      </c>
      <c r="F40">
        <v>2.4300000000000002</v>
      </c>
      <c r="G40">
        <v>3.76</v>
      </c>
      <c r="H40">
        <v>1.21</v>
      </c>
      <c r="I40">
        <v>3.46</v>
      </c>
      <c r="J40">
        <v>1.43</v>
      </c>
      <c r="K40">
        <v>0.97</v>
      </c>
      <c r="L40">
        <v>1.79</v>
      </c>
      <c r="M40">
        <v>1.57</v>
      </c>
      <c r="N40">
        <v>0.18</v>
      </c>
      <c r="O40">
        <f t="shared" si="0"/>
        <v>4.2086578489112021E-2</v>
      </c>
      <c r="P40">
        <f t="shared" si="4"/>
        <v>4.8820431047369951E-3</v>
      </c>
      <c r="R40">
        <f t="shared" si="1"/>
        <v>5.6908864842202735E-2</v>
      </c>
      <c r="S40">
        <f t="shared" si="5"/>
        <v>1.8313757036985456E-2</v>
      </c>
      <c r="U40">
        <f t="shared" si="2"/>
        <v>2.744467259561157E-2</v>
      </c>
      <c r="V40">
        <f t="shared" si="6"/>
        <v>1.8616316376044214E-2</v>
      </c>
      <c r="X40">
        <f t="shared" si="3"/>
        <v>1.852840339331777E-2</v>
      </c>
      <c r="Y40">
        <f t="shared" si="7"/>
        <v>2.1242755482784701E-3</v>
      </c>
      <c r="AE40" t="s">
        <v>172</v>
      </c>
      <c r="AF40">
        <v>0.35099999999999998</v>
      </c>
    </row>
    <row r="41" spans="1:32" x14ac:dyDescent="0.35">
      <c r="A41">
        <v>895</v>
      </c>
      <c r="B41" t="s">
        <v>173</v>
      </c>
      <c r="C41" t="s">
        <v>150</v>
      </c>
      <c r="D41">
        <v>0.11</v>
      </c>
      <c r="E41">
        <v>0.06</v>
      </c>
      <c r="F41">
        <v>0.15</v>
      </c>
      <c r="G41">
        <v>0.19</v>
      </c>
      <c r="H41">
        <v>0.08</v>
      </c>
      <c r="I41">
        <v>0.21</v>
      </c>
      <c r="J41">
        <v>0.05</v>
      </c>
      <c r="K41">
        <v>0.04</v>
      </c>
      <c r="L41">
        <v>0.06</v>
      </c>
      <c r="M41">
        <v>7.0000000000000007E-2</v>
      </c>
      <c r="N41">
        <v>0.01</v>
      </c>
      <c r="O41">
        <f t="shared" si="0"/>
        <v>1.8518094535209292E-3</v>
      </c>
      <c r="P41">
        <f t="shared" si="4"/>
        <v>1.0100778837386884E-3</v>
      </c>
      <c r="R41">
        <f t="shared" si="1"/>
        <v>2.8757139148985426E-3</v>
      </c>
      <c r="S41">
        <f t="shared" si="5"/>
        <v>1.2108269115362286E-3</v>
      </c>
      <c r="U41">
        <f t="shared" si="2"/>
        <v>9.5960393690949547E-4</v>
      </c>
      <c r="V41">
        <f t="shared" si="6"/>
        <v>7.6768314952759638E-4</v>
      </c>
      <c r="X41">
        <f t="shared" si="3"/>
        <v>8.2610715766384961E-4</v>
      </c>
      <c r="Y41">
        <f t="shared" si="7"/>
        <v>1.1801530823769279E-4</v>
      </c>
    </row>
    <row r="42" spans="1:32" x14ac:dyDescent="0.35">
      <c r="A42">
        <v>882</v>
      </c>
      <c r="B42" t="s">
        <v>174</v>
      </c>
      <c r="C42" t="s">
        <v>150</v>
      </c>
      <c r="D42">
        <v>1.88</v>
      </c>
      <c r="E42">
        <v>0.28999999999999998</v>
      </c>
      <c r="F42">
        <v>1.93</v>
      </c>
      <c r="G42">
        <v>3.99</v>
      </c>
      <c r="H42">
        <v>1.47</v>
      </c>
      <c r="I42">
        <v>4.47</v>
      </c>
      <c r="J42">
        <v>1.75</v>
      </c>
      <c r="K42">
        <v>1.21</v>
      </c>
      <c r="L42">
        <v>2.14</v>
      </c>
      <c r="M42">
        <v>3.26</v>
      </c>
      <c r="N42">
        <v>0.5</v>
      </c>
      <c r="O42">
        <f t="shared" si="0"/>
        <v>3.164910702381224E-2</v>
      </c>
      <c r="P42">
        <f t="shared" si="4"/>
        <v>4.8820431047369951E-3</v>
      </c>
      <c r="R42">
        <f t="shared" si="1"/>
        <v>6.0389992212869399E-2</v>
      </c>
      <c r="S42">
        <f t="shared" si="5"/>
        <v>2.2248944499478198E-2</v>
      </c>
      <c r="U42">
        <f t="shared" si="2"/>
        <v>3.3586137791832345E-2</v>
      </c>
      <c r="V42">
        <f t="shared" si="6"/>
        <v>2.3222415273209791E-2</v>
      </c>
      <c r="X42">
        <f t="shared" si="3"/>
        <v>3.847299048548785E-2</v>
      </c>
      <c r="Y42">
        <f t="shared" si="7"/>
        <v>5.9007654118846398E-3</v>
      </c>
    </row>
    <row r="43" spans="1:32" x14ac:dyDescent="0.35">
      <c r="A43">
        <v>1281</v>
      </c>
      <c r="B43" t="s">
        <v>175</v>
      </c>
      <c r="C43" t="s">
        <v>150</v>
      </c>
      <c r="D43">
        <v>0.04</v>
      </c>
      <c r="E43">
        <v>0.02</v>
      </c>
      <c r="F43">
        <v>0.03</v>
      </c>
      <c r="G43">
        <v>0.04</v>
      </c>
      <c r="H43">
        <v>0.03</v>
      </c>
      <c r="I43">
        <v>0.05</v>
      </c>
      <c r="J43">
        <v>0.02</v>
      </c>
      <c r="K43">
        <v>0.02</v>
      </c>
      <c r="L43">
        <v>0.02</v>
      </c>
      <c r="M43">
        <v>0.03</v>
      </c>
      <c r="N43">
        <v>0.02</v>
      </c>
      <c r="O43">
        <f t="shared" si="0"/>
        <v>6.7338525582579239E-4</v>
      </c>
      <c r="P43">
        <f t="shared" si="4"/>
        <v>3.3669262791289619E-4</v>
      </c>
      <c r="R43">
        <f t="shared" si="1"/>
        <v>6.0541345576811429E-4</v>
      </c>
      <c r="S43">
        <f t="shared" si="5"/>
        <v>4.5406009182608569E-4</v>
      </c>
      <c r="U43">
        <f t="shared" si="2"/>
        <v>3.8384157476379819E-4</v>
      </c>
      <c r="V43">
        <f t="shared" si="6"/>
        <v>3.8384157476379819E-4</v>
      </c>
      <c r="X43">
        <f t="shared" si="3"/>
        <v>3.5404592471307834E-4</v>
      </c>
      <c r="Y43">
        <f t="shared" si="7"/>
        <v>2.3603061647538558E-4</v>
      </c>
    </row>
    <row r="44" spans="1:32" x14ac:dyDescent="0.35">
      <c r="A44">
        <v>854</v>
      </c>
      <c r="B44" t="s">
        <v>176</v>
      </c>
      <c r="C44" t="s">
        <v>150</v>
      </c>
      <c r="D44">
        <v>0.31</v>
      </c>
      <c r="E44">
        <v>0.25</v>
      </c>
      <c r="F44">
        <v>0.28999999999999998</v>
      </c>
      <c r="G44">
        <v>0.45</v>
      </c>
      <c r="H44">
        <v>0.34</v>
      </c>
      <c r="I44">
        <v>0.48</v>
      </c>
      <c r="J44">
        <v>0.56000000000000005</v>
      </c>
      <c r="K44">
        <v>0.48</v>
      </c>
      <c r="L44">
        <v>0.62</v>
      </c>
      <c r="M44">
        <v>0.53</v>
      </c>
      <c r="N44">
        <v>0.38</v>
      </c>
      <c r="O44">
        <f t="shared" si="0"/>
        <v>5.2187357326498908E-3</v>
      </c>
      <c r="P44">
        <f t="shared" si="4"/>
        <v>4.2086578489112028E-3</v>
      </c>
      <c r="R44">
        <f t="shared" si="1"/>
        <v>6.810901377391286E-3</v>
      </c>
      <c r="S44">
        <f t="shared" si="5"/>
        <v>5.1460143740289718E-3</v>
      </c>
      <c r="U44">
        <f t="shared" si="2"/>
        <v>1.0747564093386352E-2</v>
      </c>
      <c r="V44">
        <f t="shared" si="6"/>
        <v>9.2121977943311565E-3</v>
      </c>
      <c r="X44">
        <f t="shared" si="3"/>
        <v>6.2548113365977183E-3</v>
      </c>
      <c r="Y44">
        <f t="shared" si="7"/>
        <v>4.4845817130323255E-3</v>
      </c>
    </row>
    <row r="45" spans="1:32" x14ac:dyDescent="0.35">
      <c r="A45">
        <v>893</v>
      </c>
      <c r="B45" t="s">
        <v>177</v>
      </c>
      <c r="C45" t="s">
        <v>150</v>
      </c>
      <c r="D45">
        <v>0.01</v>
      </c>
      <c r="E45">
        <v>0.01</v>
      </c>
      <c r="F45">
        <v>0</v>
      </c>
      <c r="G45">
        <v>0.01</v>
      </c>
      <c r="H45">
        <v>0.01</v>
      </c>
      <c r="I45">
        <v>0.01</v>
      </c>
      <c r="J45">
        <v>0.02</v>
      </c>
      <c r="K45">
        <v>0.02</v>
      </c>
      <c r="L45">
        <v>0.02</v>
      </c>
      <c r="M45">
        <v>0.01</v>
      </c>
      <c r="N45">
        <v>0.01</v>
      </c>
      <c r="O45">
        <f t="shared" si="0"/>
        <v>1.683463139564481E-4</v>
      </c>
      <c r="P45">
        <f t="shared" si="4"/>
        <v>1.683463139564481E-4</v>
      </c>
      <c r="R45">
        <f t="shared" si="1"/>
        <v>1.5135336394202857E-4</v>
      </c>
      <c r="S45">
        <f t="shared" si="5"/>
        <v>1.5135336394202857E-4</v>
      </c>
      <c r="U45">
        <f t="shared" si="2"/>
        <v>3.8384157476379819E-4</v>
      </c>
      <c r="V45">
        <f t="shared" si="6"/>
        <v>3.8384157476379819E-4</v>
      </c>
      <c r="X45">
        <f t="shared" si="3"/>
        <v>1.1801530823769279E-4</v>
      </c>
      <c r="Y45">
        <f t="shared" si="7"/>
        <v>1.1801530823769279E-4</v>
      </c>
    </row>
    <row r="46" spans="1:32" x14ac:dyDescent="0.35">
      <c r="A46">
        <v>867</v>
      </c>
      <c r="B46" t="s">
        <v>178</v>
      </c>
      <c r="C46" t="s">
        <v>150</v>
      </c>
      <c r="D46">
        <v>0.28000000000000003</v>
      </c>
      <c r="E46">
        <v>0.04</v>
      </c>
      <c r="F46">
        <v>0.28000000000000003</v>
      </c>
      <c r="G46">
        <v>0.61</v>
      </c>
      <c r="H46">
        <v>0.31</v>
      </c>
      <c r="I46">
        <v>0.59</v>
      </c>
      <c r="J46">
        <v>0.35</v>
      </c>
      <c r="K46">
        <v>0.25</v>
      </c>
      <c r="L46">
        <v>0.43</v>
      </c>
      <c r="M46">
        <v>0.36</v>
      </c>
      <c r="N46">
        <v>0.05</v>
      </c>
      <c r="O46">
        <f t="shared" si="0"/>
        <v>4.7136967907805468E-3</v>
      </c>
      <c r="P46">
        <f t="shared" si="4"/>
        <v>6.7338525582579239E-4</v>
      </c>
      <c r="R46">
        <f t="shared" si="1"/>
        <v>9.2325552004637428E-3</v>
      </c>
      <c r="S46">
        <f t="shared" si="5"/>
        <v>4.6919542822028851E-3</v>
      </c>
      <c r="U46">
        <f t="shared" si="2"/>
        <v>6.7172275583664677E-3</v>
      </c>
      <c r="V46">
        <f t="shared" si="6"/>
        <v>4.7980196845474775E-3</v>
      </c>
      <c r="X46">
        <f t="shared" si="3"/>
        <v>4.2485510965569401E-3</v>
      </c>
      <c r="Y46">
        <f t="shared" si="7"/>
        <v>5.9007654118846398E-4</v>
      </c>
    </row>
    <row r="47" spans="1:32" x14ac:dyDescent="0.35">
      <c r="A47">
        <v>1275</v>
      </c>
      <c r="B47" t="s">
        <v>179</v>
      </c>
      <c r="C47" t="s">
        <v>150</v>
      </c>
      <c r="D47">
        <v>0.51</v>
      </c>
      <c r="E47">
        <v>0.08</v>
      </c>
      <c r="F47">
        <v>0.51</v>
      </c>
      <c r="G47">
        <v>1.05</v>
      </c>
      <c r="H47">
        <v>0.56999999999999995</v>
      </c>
      <c r="I47">
        <v>0.93</v>
      </c>
      <c r="J47">
        <v>0.66</v>
      </c>
      <c r="K47">
        <v>0.48</v>
      </c>
      <c r="L47">
        <v>0.79</v>
      </c>
      <c r="M47">
        <v>0.94</v>
      </c>
      <c r="N47">
        <v>0.15</v>
      </c>
      <c r="O47">
        <f t="shared" si="0"/>
        <v>8.585662011778853E-3</v>
      </c>
      <c r="P47">
        <f t="shared" si="4"/>
        <v>1.3467705116515848E-3</v>
      </c>
      <c r="R47">
        <f t="shared" si="1"/>
        <v>1.5892103213913E-2</v>
      </c>
      <c r="S47">
        <f t="shared" si="5"/>
        <v>8.6271417446956277E-3</v>
      </c>
      <c r="U47">
        <f t="shared" si="2"/>
        <v>1.266677196720534E-2</v>
      </c>
      <c r="V47">
        <f t="shared" si="6"/>
        <v>9.2121977943311565E-3</v>
      </c>
      <c r="X47">
        <f t="shared" si="3"/>
        <v>1.1093438974343121E-2</v>
      </c>
      <c r="Y47">
        <f t="shared" si="7"/>
        <v>1.7702296235653917E-3</v>
      </c>
    </row>
    <row r="48" spans="1:32" x14ac:dyDescent="0.35">
      <c r="A48">
        <v>872</v>
      </c>
      <c r="B48" t="s">
        <v>180</v>
      </c>
      <c r="C48" t="s">
        <v>150</v>
      </c>
      <c r="D48">
        <v>0.02</v>
      </c>
      <c r="E48">
        <v>0.01</v>
      </c>
      <c r="F48">
        <v>0.02</v>
      </c>
      <c r="G48">
        <v>0.04</v>
      </c>
      <c r="H48">
        <v>0.02</v>
      </c>
      <c r="I48">
        <v>0.04</v>
      </c>
      <c r="J48">
        <v>0.02</v>
      </c>
      <c r="K48">
        <v>0.01</v>
      </c>
      <c r="L48">
        <v>0.02</v>
      </c>
      <c r="M48">
        <v>0.03</v>
      </c>
      <c r="N48">
        <v>0.03</v>
      </c>
      <c r="O48">
        <f t="shared" si="0"/>
        <v>3.3669262791289619E-4</v>
      </c>
      <c r="P48">
        <f t="shared" si="4"/>
        <v>1.683463139564481E-4</v>
      </c>
      <c r="R48">
        <f t="shared" si="1"/>
        <v>6.0541345576811429E-4</v>
      </c>
      <c r="S48">
        <f t="shared" si="5"/>
        <v>3.0270672788405714E-4</v>
      </c>
      <c r="U48">
        <f t="shared" si="2"/>
        <v>3.8384157476379819E-4</v>
      </c>
      <c r="V48">
        <f t="shared" si="6"/>
        <v>1.9192078738189909E-4</v>
      </c>
      <c r="X48">
        <f t="shared" si="3"/>
        <v>3.5404592471307834E-4</v>
      </c>
      <c r="Y48">
        <f t="shared" si="7"/>
        <v>3.5404592471307834E-4</v>
      </c>
    </row>
    <row r="49" spans="1:25" x14ac:dyDescent="0.35">
      <c r="A49">
        <v>856</v>
      </c>
      <c r="B49" t="s">
        <v>181</v>
      </c>
      <c r="C49" t="s">
        <v>150</v>
      </c>
      <c r="D49">
        <v>0.02</v>
      </c>
      <c r="E49">
        <v>0.03</v>
      </c>
      <c r="F49">
        <v>0.03</v>
      </c>
      <c r="G49">
        <v>0.04</v>
      </c>
      <c r="H49">
        <v>0.08</v>
      </c>
      <c r="I49">
        <v>0.05</v>
      </c>
      <c r="J49">
        <v>0.02</v>
      </c>
      <c r="K49">
        <v>0.04</v>
      </c>
      <c r="L49">
        <v>0.02</v>
      </c>
      <c r="M49">
        <v>0.02</v>
      </c>
      <c r="N49">
        <v>0.04</v>
      </c>
      <c r="O49">
        <f t="shared" si="0"/>
        <v>3.3669262791289619E-4</v>
      </c>
      <c r="P49">
        <f t="shared" si="4"/>
        <v>5.0503894186934421E-4</v>
      </c>
      <c r="R49">
        <f t="shared" si="1"/>
        <v>6.0541345576811429E-4</v>
      </c>
      <c r="S49">
        <f t="shared" si="5"/>
        <v>1.2108269115362286E-3</v>
      </c>
      <c r="U49">
        <f t="shared" si="2"/>
        <v>3.8384157476379819E-4</v>
      </c>
      <c r="V49">
        <f t="shared" si="6"/>
        <v>7.6768314952759638E-4</v>
      </c>
      <c r="X49">
        <f t="shared" si="3"/>
        <v>2.3603061647538558E-4</v>
      </c>
      <c r="Y49">
        <f t="shared" si="7"/>
        <v>4.7206123295077116E-4</v>
      </c>
    </row>
    <row r="50" spans="1:25" x14ac:dyDescent="0.35">
      <c r="A50">
        <v>858</v>
      </c>
      <c r="B50" t="s">
        <v>182</v>
      </c>
      <c r="C50" t="s">
        <v>150</v>
      </c>
      <c r="D50">
        <v>7.0000000000000007E-2</v>
      </c>
      <c r="E50">
        <v>0.06</v>
      </c>
      <c r="F50">
        <v>0.09</v>
      </c>
      <c r="G50">
        <v>0.22</v>
      </c>
      <c r="H50">
        <v>0.13</v>
      </c>
      <c r="I50">
        <v>0.21</v>
      </c>
      <c r="J50">
        <v>0.09</v>
      </c>
      <c r="K50">
        <v>0.06</v>
      </c>
      <c r="L50">
        <v>0.11</v>
      </c>
      <c r="M50">
        <v>0.24</v>
      </c>
      <c r="N50">
        <v>0.04</v>
      </c>
      <c r="O50">
        <f t="shared" si="0"/>
        <v>1.1784241976951367E-3</v>
      </c>
      <c r="P50">
        <f t="shared" si="4"/>
        <v>1.0100778837386884E-3</v>
      </c>
      <c r="R50">
        <f t="shared" si="1"/>
        <v>3.3297740067246284E-3</v>
      </c>
      <c r="S50">
        <f t="shared" si="5"/>
        <v>1.9675937312463717E-3</v>
      </c>
      <c r="U50">
        <f t="shared" si="2"/>
        <v>1.727287086437092E-3</v>
      </c>
      <c r="V50">
        <f t="shared" si="6"/>
        <v>1.1515247242913946E-3</v>
      </c>
      <c r="X50">
        <f t="shared" si="3"/>
        <v>2.8323673977046267E-3</v>
      </c>
      <c r="Y50">
        <f t="shared" si="7"/>
        <v>4.7206123295077116E-4</v>
      </c>
    </row>
    <row r="51" spans="1:25" x14ac:dyDescent="0.35">
      <c r="A51">
        <v>868</v>
      </c>
      <c r="B51" t="s">
        <v>183</v>
      </c>
      <c r="C51" t="s">
        <v>150</v>
      </c>
      <c r="D51">
        <v>0.03</v>
      </c>
      <c r="E51">
        <v>0.02</v>
      </c>
      <c r="F51">
        <v>0.03</v>
      </c>
      <c r="G51">
        <v>0.09</v>
      </c>
      <c r="H51">
        <v>0.05</v>
      </c>
      <c r="I51">
        <v>0.08</v>
      </c>
      <c r="J51">
        <v>0.03</v>
      </c>
      <c r="K51">
        <v>0.02</v>
      </c>
      <c r="L51">
        <v>0.03</v>
      </c>
      <c r="M51">
        <v>0.09</v>
      </c>
      <c r="N51">
        <v>0.05</v>
      </c>
      <c r="O51">
        <f t="shared" si="0"/>
        <v>5.0503894186934421E-4</v>
      </c>
      <c r="P51">
        <f t="shared" si="4"/>
        <v>3.3669262791289619E-4</v>
      </c>
      <c r="R51">
        <f t="shared" si="1"/>
        <v>1.3621802754782569E-3</v>
      </c>
      <c r="S51">
        <f t="shared" si="5"/>
        <v>7.5676681971014294E-4</v>
      </c>
      <c r="U51">
        <f t="shared" si="2"/>
        <v>5.7576236214569728E-4</v>
      </c>
      <c r="V51">
        <f t="shared" si="6"/>
        <v>3.8384157476379819E-4</v>
      </c>
      <c r="X51">
        <f t="shared" si="3"/>
        <v>1.062137774139235E-3</v>
      </c>
      <c r="Y51">
        <f t="shared" si="7"/>
        <v>5.9007654118846398E-4</v>
      </c>
    </row>
    <row r="52" spans="1:25" x14ac:dyDescent="0.35">
      <c r="A52">
        <v>2668</v>
      </c>
      <c r="B52" s="1" t="s">
        <v>184</v>
      </c>
      <c r="C52" t="s">
        <v>62</v>
      </c>
      <c r="D52">
        <v>0</v>
      </c>
      <c r="F52">
        <v>0</v>
      </c>
      <c r="G52">
        <v>0</v>
      </c>
      <c r="I52">
        <v>0</v>
      </c>
      <c r="J52">
        <v>0</v>
      </c>
      <c r="L52">
        <v>0</v>
      </c>
      <c r="M52">
        <v>0</v>
      </c>
      <c r="O52">
        <f t="shared" ref="O52:O53" si="10">D52/$D$6*100</f>
        <v>0</v>
      </c>
      <c r="P52">
        <f t="shared" ref="P52:P53" si="11">E52/$D$6*100</f>
        <v>0</v>
      </c>
      <c r="R52">
        <f t="shared" ref="R52:R53" si="12">G52/$G$6*100</f>
        <v>0</v>
      </c>
      <c r="S52">
        <f t="shared" ref="S52:S53" si="13">H52/$G$6*100</f>
        <v>0</v>
      </c>
      <c r="U52">
        <f t="shared" ref="U52:U53" si="14">J52/$J$6*100</f>
        <v>0</v>
      </c>
      <c r="V52">
        <f t="shared" ref="V52:V53" si="15">K52/$J$6*100</f>
        <v>0</v>
      </c>
      <c r="X52">
        <f t="shared" ref="X52:X53" si="16">M52/$M$6*100</f>
        <v>0</v>
      </c>
      <c r="Y52">
        <f t="shared" ref="Y52:Y53" si="17">N52/$M$6*100</f>
        <v>0</v>
      </c>
    </row>
    <row r="53" spans="1:25" x14ac:dyDescent="0.35">
      <c r="A53">
        <v>2669</v>
      </c>
      <c r="B53" s="1" t="s">
        <v>185</v>
      </c>
      <c r="C53" t="s">
        <v>62</v>
      </c>
      <c r="D53">
        <f>0.7*D8</f>
        <v>2105.096</v>
      </c>
      <c r="F53">
        <f>0.7*F8</f>
        <v>2124.4160000000002</v>
      </c>
      <c r="G53">
        <f>0.7*G8</f>
        <v>2505.9649999999997</v>
      </c>
      <c r="I53">
        <f>0.7*I8</f>
        <v>2440.62</v>
      </c>
      <c r="J53">
        <f>0.7*J8</f>
        <v>1974.7629999999999</v>
      </c>
      <c r="L53">
        <f>0.7*L8</f>
        <v>2002.896</v>
      </c>
      <c r="M53">
        <f>0.7*M8</f>
        <v>761.32699999999988</v>
      </c>
      <c r="O53">
        <f t="shared" si="10"/>
        <v>35.438515212446312</v>
      </c>
      <c r="P53">
        <f t="shared" si="11"/>
        <v>0</v>
      </c>
      <c r="R53">
        <f t="shared" si="12"/>
        <v>37.928623267098551</v>
      </c>
      <c r="S53">
        <f t="shared" si="13"/>
        <v>0</v>
      </c>
      <c r="U53">
        <f t="shared" si="14"/>
        <v>37.899806985264121</v>
      </c>
      <c r="V53">
        <f t="shared" si="15"/>
        <v>0</v>
      </c>
      <c r="X53">
        <f t="shared" si="16"/>
        <v>8.984824057467792</v>
      </c>
      <c r="Y53">
        <f t="shared" si="17"/>
        <v>0</v>
      </c>
    </row>
    <row r="54" spans="1:25" x14ac:dyDescent="0.35">
      <c r="A54">
        <v>2670</v>
      </c>
      <c r="B54" s="1" t="s">
        <v>186</v>
      </c>
      <c r="C54" t="s">
        <v>62</v>
      </c>
      <c r="O54">
        <f>IF(O57&lt;0, O58, O58-O57/96*16)</f>
        <v>4.1960655446272602E-2</v>
      </c>
      <c r="R54">
        <f>IF(IF(R57&lt;0, R58, R58-R57/96*16)&lt;0, 0, R58-R57/96*16)</f>
        <v>0</v>
      </c>
      <c r="U54">
        <f>IF(IF(U57&lt;0, U58, U58-U57/96*16)&lt;0, 0, U58-U57/96*16)</f>
        <v>0</v>
      </c>
      <c r="X54">
        <f>IF(X57&lt;0, X58, X58-X57/96*16)</f>
        <v>0.36818958734413287</v>
      </c>
    </row>
    <row r="55" spans="1:25" x14ac:dyDescent="0.35">
      <c r="A55">
        <v>2671</v>
      </c>
      <c r="B55" s="1" t="s">
        <v>187</v>
      </c>
      <c r="C55" t="s">
        <v>62</v>
      </c>
      <c r="D55">
        <f>IF(D65*1000-D6&lt;0, 0, D65*1000-D6)</f>
        <v>0</v>
      </c>
      <c r="F55">
        <f>IF(F65*1000-F6&lt;0, 0, F65*1000-F6)</f>
        <v>0</v>
      </c>
      <c r="G55">
        <f>IF(G65*1000-G6&lt;0, 0, G65*1000-G6)</f>
        <v>0</v>
      </c>
      <c r="I55">
        <f>IF(I65*1000-I6&lt;0, 0, I65*1000-I6)</f>
        <v>0</v>
      </c>
      <c r="J55">
        <f>IF(J65*1000-J6&lt;0, 0, J65*1000-J6)</f>
        <v>0</v>
      </c>
      <c r="L55">
        <f>IF(L65*1000-L6&lt;0, 0, L65*1000-L6)</f>
        <v>0</v>
      </c>
      <c r="M55">
        <f>IF(M65*1000-M6&lt;0, 0, M65*1000-M6)</f>
        <v>0</v>
      </c>
      <c r="O55">
        <f>D55/$D$6*100</f>
        <v>0</v>
      </c>
      <c r="R55">
        <f>G55/$G$6*100</f>
        <v>0</v>
      </c>
      <c r="U55">
        <f>J55/$J$6*100</f>
        <v>0</v>
      </c>
      <c r="X55">
        <f>M55/$M$6*100</f>
        <v>0</v>
      </c>
    </row>
    <row r="57" spans="1:25" x14ac:dyDescent="0.35">
      <c r="B57" s="1" t="s">
        <v>188</v>
      </c>
      <c r="C57" s="7"/>
      <c r="O57" s="1">
        <f>O11-O12/2/18*96</f>
        <v>-7.3398992885011366E-2</v>
      </c>
      <c r="R57" s="1">
        <f>R11-R12/2/18*96</f>
        <v>0.21255057409592215</v>
      </c>
      <c r="U57" s="1">
        <f>U11-U12/2/18*96</f>
        <v>0.16121346140079529</v>
      </c>
      <c r="X57" s="1">
        <f>X11-X12/2/18*96</f>
        <v>-0.29708386927035196</v>
      </c>
    </row>
    <row r="58" spans="1:25" x14ac:dyDescent="0.35">
      <c r="B58" s="1" t="s">
        <v>189</v>
      </c>
      <c r="D58">
        <f>D15*$AC$15+D16*$AC$16+D17*$AC$17+D18*$AC$18+D19*$AC$19+D23*$AC$23+D24*$AC$24+D25*$AC$25</f>
        <v>2.4925199999999998</v>
      </c>
      <c r="F58">
        <f>F15*$AC$15+F16*$AC$16+F17*$AC$17+F18*$AC$18+F19*$AC$19+F23*$AC$23+F24*$AC$24+F25*$AC$25</f>
        <v>2.4028</v>
      </c>
      <c r="G58">
        <f>G15*$AC$15+G16*$AC$16+G17*$AC$17+G18*$AC$18+G19*$AC$19+G23*$AC$23+G24*$AC$24+G25*$AC$25</f>
        <v>1.8987499999999999</v>
      </c>
      <c r="I58">
        <f>I15*$AC$15+I16*$AC$16+I17*$AC$17+I18*$AC$18+I19*$AC$19+I23*$AC$23+I24*$AC$24+I25*$AC$25</f>
        <v>1.2750400000000002</v>
      </c>
      <c r="J58">
        <f>J15*$AC$15+J16*$AC$16+J17*$AC$17+J18*$AC$18+J19*$AC$19+J23*$AC$23+J24*$AC$24+J25*$AC$25</f>
        <v>1.3791899999999999</v>
      </c>
      <c r="L58">
        <f>L15*$AC$15+L16*$AC$16+L17*$AC$17+L18*$AC$18+L19*$AC$19+L23*$AC$23+L24*$AC$24+L25*$AC$25</f>
        <v>0.47676000000000002</v>
      </c>
      <c r="M58">
        <f>M15*$AC$15+M16*$AC$16+M17*$AC$17+M18*$AC$18+M19*$AC$19+M23*$AC$23+M24*$AC$24+M25*$AC$25</f>
        <v>31.198460000000001</v>
      </c>
      <c r="O58">
        <f>D58/$D$6*100</f>
        <v>4.1960655446272602E-2</v>
      </c>
      <c r="P58">
        <f>E58/$D$6*100</f>
        <v>0</v>
      </c>
      <c r="R58">
        <f>G58/$G$6*100</f>
        <v>2.8738219978492675E-2</v>
      </c>
      <c r="S58">
        <f>H58/$G$6*100</f>
        <v>0</v>
      </c>
      <c r="U58">
        <f>J58/$J$6*100</f>
        <v>2.6469523074924138E-2</v>
      </c>
      <c r="V58">
        <f>K58/$J$6*100</f>
        <v>0</v>
      </c>
      <c r="X58">
        <f>M58/$M$6*100</f>
        <v>0.36818958734413287</v>
      </c>
      <c r="Y58">
        <f>N58/$M$6*100</f>
        <v>0</v>
      </c>
    </row>
    <row r="60" spans="1:25" x14ac:dyDescent="0.35">
      <c r="B60" t="s">
        <v>190</v>
      </c>
      <c r="C60" t="s">
        <v>150</v>
      </c>
      <c r="D60">
        <v>36.5</v>
      </c>
      <c r="F60">
        <v>36.200000000000003</v>
      </c>
      <c r="G60">
        <v>59.1</v>
      </c>
      <c r="I60">
        <v>64</v>
      </c>
      <c r="J60">
        <v>20.2</v>
      </c>
      <c r="L60">
        <v>25.2</v>
      </c>
      <c r="M60">
        <v>26.6</v>
      </c>
    </row>
    <row r="61" spans="1:25" x14ac:dyDescent="0.35">
      <c r="B61" t="s">
        <v>191</v>
      </c>
      <c r="D61">
        <v>40.6</v>
      </c>
      <c r="F61">
        <v>37.200000000000003</v>
      </c>
      <c r="G61">
        <v>109.8</v>
      </c>
      <c r="I61">
        <v>85.3</v>
      </c>
      <c r="J61">
        <v>58.3</v>
      </c>
      <c r="L61">
        <v>57.3</v>
      </c>
      <c r="M61">
        <v>90.8</v>
      </c>
    </row>
    <row r="62" spans="1:25" x14ac:dyDescent="0.35">
      <c r="B62" t="s">
        <v>192</v>
      </c>
    </row>
    <row r="63" spans="1:25" x14ac:dyDescent="0.35">
      <c r="B63" t="s">
        <v>193</v>
      </c>
      <c r="C63" t="s">
        <v>194</v>
      </c>
      <c r="D63">
        <v>164.7</v>
      </c>
      <c r="F63" t="s">
        <v>195</v>
      </c>
      <c r="G63">
        <v>264.5</v>
      </c>
      <c r="I63">
        <v>265</v>
      </c>
      <c r="J63">
        <v>144.30000000000001</v>
      </c>
      <c r="L63" t="s">
        <v>195</v>
      </c>
      <c r="M63">
        <v>8.6</v>
      </c>
    </row>
    <row r="64" spans="1:25" x14ac:dyDescent="0.35">
      <c r="B64" t="s">
        <v>196</v>
      </c>
      <c r="C64" t="s">
        <v>194</v>
      </c>
      <c r="D64">
        <v>140.69999999999999</v>
      </c>
      <c r="F64" t="s">
        <v>195</v>
      </c>
      <c r="G64">
        <v>4</v>
      </c>
      <c r="I64">
        <v>4.0999999999999996</v>
      </c>
      <c r="J64">
        <v>0.1</v>
      </c>
      <c r="L64">
        <v>7.0000000000000007E-2</v>
      </c>
      <c r="M64">
        <v>0.1</v>
      </c>
    </row>
    <row r="65" spans="2:14" x14ac:dyDescent="0.35">
      <c r="B65" t="s">
        <v>197</v>
      </c>
      <c r="C65" t="s">
        <v>198</v>
      </c>
      <c r="D65">
        <v>5.14</v>
      </c>
      <c r="E65">
        <v>5.4</v>
      </c>
      <c r="F65">
        <v>4.92</v>
      </c>
      <c r="G65">
        <v>5.66</v>
      </c>
      <c r="H65">
        <v>1.1100000000000001</v>
      </c>
      <c r="I65">
        <v>5.95</v>
      </c>
      <c r="J65">
        <v>3.96</v>
      </c>
      <c r="K65">
        <v>2.5499999999999998</v>
      </c>
      <c r="L65">
        <v>4.0199999999999996</v>
      </c>
      <c r="M65">
        <v>8.27</v>
      </c>
      <c r="N65">
        <v>0.42</v>
      </c>
    </row>
    <row r="66" spans="2:14" x14ac:dyDescent="0.35">
      <c r="B66" t="s">
        <v>199</v>
      </c>
      <c r="D66">
        <v>4.43</v>
      </c>
      <c r="E66">
        <v>4.54</v>
      </c>
      <c r="F66">
        <v>4.92</v>
      </c>
      <c r="G66">
        <v>4.78</v>
      </c>
      <c r="H66">
        <v>1.02</v>
      </c>
      <c r="I66">
        <v>4.76</v>
      </c>
      <c r="J66">
        <v>3.81</v>
      </c>
      <c r="K66">
        <v>2.34</v>
      </c>
      <c r="L66">
        <v>3.75</v>
      </c>
      <c r="M66">
        <v>7.98</v>
      </c>
      <c r="N66">
        <v>4.91</v>
      </c>
    </row>
  </sheetData>
  <mergeCells count="16">
    <mergeCell ref="O3:P3"/>
    <mergeCell ref="R3:S3"/>
    <mergeCell ref="U3:V3"/>
    <mergeCell ref="X3:Y3"/>
    <mergeCell ref="O4:P4"/>
    <mergeCell ref="R4:S4"/>
    <mergeCell ref="U4:V4"/>
    <mergeCell ref="X4:Y4"/>
    <mergeCell ref="D4:F4"/>
    <mergeCell ref="G4:I4"/>
    <mergeCell ref="J4:L4"/>
    <mergeCell ref="M4:N4"/>
    <mergeCell ref="D3:F3"/>
    <mergeCell ref="G3:I3"/>
    <mergeCell ref="J3:L3"/>
    <mergeCell ref="M3:N3"/>
  </mergeCells>
  <pageMargins left="0.7" right="0.7" top="0.75" bottom="0.75" header="0.3" footer="0.3"/>
  <pageSetup orientation="portrait" horizontalDpi="0" verticalDpi="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X228"/>
  <sheetViews>
    <sheetView tabSelected="1" workbookViewId="0">
      <pane xSplit="2" ySplit="4" topLeftCell="C5" activePane="bottomRight" state="frozen"/>
      <selection pane="topRight" activeCell="C1" sqref="C1"/>
      <selection pane="bottomLeft" activeCell="A5" sqref="A5"/>
      <selection pane="bottomRight" activeCell="C6" sqref="C6"/>
    </sheetView>
  </sheetViews>
  <sheetFormatPr defaultRowHeight="14.5" x14ac:dyDescent="0.35"/>
  <cols>
    <col min="2" max="2" width="28.08984375" customWidth="1"/>
    <col min="6" max="6" width="0" hidden="1" customWidth="1"/>
    <col min="9" max="9" width="0" hidden="1" customWidth="1"/>
    <col min="12" max="12" width="0" hidden="1" customWidth="1"/>
    <col min="15" max="15" width="8.453125" bestFit="1" customWidth="1"/>
  </cols>
  <sheetData>
    <row r="1" spans="1:24" x14ac:dyDescent="0.35">
      <c r="C1" t="s">
        <v>80</v>
      </c>
      <c r="D1">
        <v>95467</v>
      </c>
      <c r="G1">
        <v>95468</v>
      </c>
      <c r="J1">
        <v>95469</v>
      </c>
      <c r="M1">
        <v>95470</v>
      </c>
      <c r="O1" t="s">
        <v>80</v>
      </c>
      <c r="P1" s="34">
        <v>95467</v>
      </c>
      <c r="Q1" s="34"/>
      <c r="R1" s="34">
        <v>95468</v>
      </c>
      <c r="S1" s="34"/>
      <c r="T1" s="34">
        <v>95469</v>
      </c>
      <c r="U1" s="34"/>
      <c r="V1" s="34">
        <v>95470</v>
      </c>
      <c r="W1" s="34"/>
    </row>
    <row r="2" spans="1:24" s="8" customFormat="1" x14ac:dyDescent="0.35">
      <c r="D2" s="33" t="s">
        <v>81</v>
      </c>
      <c r="E2" s="33"/>
      <c r="F2" s="33"/>
      <c r="G2" s="33" t="s">
        <v>82</v>
      </c>
      <c r="H2" s="33"/>
      <c r="I2" s="33"/>
      <c r="J2" s="33" t="s">
        <v>83</v>
      </c>
      <c r="K2" s="33"/>
      <c r="L2" s="33"/>
      <c r="M2" s="33" t="s">
        <v>85</v>
      </c>
      <c r="N2" s="33"/>
      <c r="P2" s="33" t="s">
        <v>81</v>
      </c>
      <c r="Q2" s="33"/>
      <c r="R2" s="33" t="s">
        <v>82</v>
      </c>
      <c r="S2" s="33"/>
      <c r="T2" s="33" t="s">
        <v>83</v>
      </c>
      <c r="U2" s="33"/>
      <c r="V2" s="33" t="s">
        <v>85</v>
      </c>
      <c r="W2" s="33"/>
    </row>
    <row r="3" spans="1:24" x14ac:dyDescent="0.35">
      <c r="A3" t="s">
        <v>39</v>
      </c>
      <c r="C3" s="35" t="s">
        <v>200</v>
      </c>
      <c r="D3" t="s">
        <v>95</v>
      </c>
      <c r="E3" t="s">
        <v>89</v>
      </c>
      <c r="F3" t="s">
        <v>90</v>
      </c>
      <c r="G3" t="s">
        <v>95</v>
      </c>
      <c r="H3" t="s">
        <v>89</v>
      </c>
      <c r="I3" t="s">
        <v>90</v>
      </c>
      <c r="J3" t="s">
        <v>95</v>
      </c>
      <c r="K3" t="s">
        <v>89</v>
      </c>
      <c r="L3" t="s">
        <v>90</v>
      </c>
      <c r="M3" t="s">
        <v>95</v>
      </c>
      <c r="N3" t="s">
        <v>89</v>
      </c>
      <c r="P3">
        <f>SUM(P5:P184)</f>
        <v>100.00000000000004</v>
      </c>
      <c r="R3">
        <f>SUM(R5:R184)</f>
        <v>100.00000000000001</v>
      </c>
      <c r="T3">
        <f>SUM(T5:T184)</f>
        <v>100.00000000000004</v>
      </c>
      <c r="V3">
        <f>SUM(V5:V184)</f>
        <v>100.00000000000003</v>
      </c>
    </row>
    <row r="4" spans="1:24" s="8" customFormat="1" x14ac:dyDescent="0.35">
      <c r="B4" s="8" t="s">
        <v>201</v>
      </c>
      <c r="C4" s="35"/>
      <c r="D4" s="9">
        <f>SUM(D6:D184)</f>
        <v>7756.8799999999983</v>
      </c>
      <c r="E4" s="9">
        <f>D4/(100-21.632)*100</f>
        <v>9898.0195998366671</v>
      </c>
      <c r="F4" s="9">
        <f>SUM(F6:F184)</f>
        <v>10867.939999999999</v>
      </c>
      <c r="G4" s="9">
        <f>SUM(G6:G184)</f>
        <v>12652.759999999991</v>
      </c>
      <c r="H4" s="9">
        <f>G4/(100-21.632)*100</f>
        <v>16145.314414046537</v>
      </c>
      <c r="I4" s="9">
        <f>SUM(I6:I184)</f>
        <v>11665.989999999993</v>
      </c>
      <c r="J4" s="9">
        <f>SUM(J6:J184)</f>
        <v>20004.729999999992</v>
      </c>
      <c r="K4" s="9">
        <f>J4/(100-21.632)*100</f>
        <v>25526.656288280923</v>
      </c>
      <c r="L4" s="9">
        <f>SUM(L6:L184)</f>
        <v>10485.279999999997</v>
      </c>
      <c r="M4" s="9">
        <f>SUM(M6:M184)</f>
        <v>1514.8399999999983</v>
      </c>
      <c r="N4" s="9">
        <f>M4/(100-21.632)*100</f>
        <v>1932.9828501429133</v>
      </c>
      <c r="P4" s="8" t="s">
        <v>91</v>
      </c>
      <c r="Q4" s="8" t="s">
        <v>89</v>
      </c>
      <c r="R4" s="8" t="s">
        <v>91</v>
      </c>
      <c r="S4" s="8" t="s">
        <v>89</v>
      </c>
      <c r="T4" s="8" t="s">
        <v>91</v>
      </c>
      <c r="U4" s="8" t="s">
        <v>89</v>
      </c>
      <c r="V4" s="8" t="s">
        <v>91</v>
      </c>
      <c r="W4" s="8" t="s">
        <v>89</v>
      </c>
    </row>
    <row r="5" spans="1:24" x14ac:dyDescent="0.35">
      <c r="A5">
        <v>529</v>
      </c>
      <c r="B5" t="s">
        <v>202</v>
      </c>
      <c r="C5" s="14" t="s">
        <v>493</v>
      </c>
      <c r="P5" s="13">
        <v>21.632000000000001</v>
      </c>
      <c r="Q5" s="13"/>
      <c r="R5" s="13">
        <v>21.632000000000001</v>
      </c>
      <c r="S5" s="13"/>
      <c r="T5" s="13">
        <v>21.632000000000001</v>
      </c>
      <c r="U5" s="13"/>
      <c r="V5" s="13">
        <v>21.632000000000001</v>
      </c>
      <c r="X5" t="s">
        <v>62</v>
      </c>
    </row>
    <row r="6" spans="1:24" x14ac:dyDescent="0.35">
      <c r="A6">
        <v>282</v>
      </c>
      <c r="B6" t="s">
        <v>203</v>
      </c>
      <c r="C6" t="s">
        <v>204</v>
      </c>
      <c r="D6">
        <v>312.97000000000003</v>
      </c>
      <c r="E6">
        <v>11.67</v>
      </c>
      <c r="F6" t="s">
        <v>195</v>
      </c>
      <c r="G6">
        <v>539.85</v>
      </c>
      <c r="H6">
        <v>41.09</v>
      </c>
      <c r="I6" t="s">
        <v>195</v>
      </c>
      <c r="J6">
        <v>1119.1300000000001</v>
      </c>
      <c r="K6">
        <v>59.04</v>
      </c>
      <c r="L6" t="s">
        <v>195</v>
      </c>
      <c r="P6">
        <f>D6/$E$4*100</f>
        <v>3.1619456482503279</v>
      </c>
      <c r="Q6">
        <f>E6/$E$4*100</f>
        <v>0.11790237311908912</v>
      </c>
      <c r="R6">
        <f>G6/$H$4*100</f>
        <v>3.3436945615027893</v>
      </c>
      <c r="S6">
        <f>H6/$H$4*100</f>
        <v>0.25450108276771255</v>
      </c>
      <c r="T6">
        <f>J6/$K$4*100</f>
        <v>4.3841621376544468</v>
      </c>
      <c r="U6">
        <f>K6/$K$4*100</f>
        <v>0.23128763647397399</v>
      </c>
      <c r="V6">
        <f>M6/$N$4*100</f>
        <v>0</v>
      </c>
      <c r="W6">
        <f>N6/$N$4*100</f>
        <v>0</v>
      </c>
      <c r="X6" t="s">
        <v>77</v>
      </c>
    </row>
    <row r="7" spans="1:24" x14ac:dyDescent="0.35">
      <c r="A7">
        <v>438</v>
      </c>
      <c r="B7" t="s">
        <v>205</v>
      </c>
      <c r="C7" t="s">
        <v>204</v>
      </c>
      <c r="D7">
        <v>468.51</v>
      </c>
      <c r="E7">
        <v>17.47</v>
      </c>
      <c r="F7" t="s">
        <v>195</v>
      </c>
      <c r="G7">
        <v>662.88</v>
      </c>
      <c r="H7">
        <v>181.79</v>
      </c>
      <c r="I7" t="s">
        <v>195</v>
      </c>
      <c r="J7">
        <v>1425.67</v>
      </c>
      <c r="K7">
        <v>977.85</v>
      </c>
      <c r="L7" t="s">
        <v>195</v>
      </c>
      <c r="P7">
        <f t="shared" ref="P7:P70" si="0">D7/$E$4*100</f>
        <v>4.733371107971247</v>
      </c>
      <c r="Q7">
        <f t="shared" ref="Q7:Q70" si="1">E7/$E$4*100</f>
        <v>0.17649995358958759</v>
      </c>
      <c r="R7">
        <f t="shared" ref="R7:R70" si="2">G7/$H$4*100</f>
        <v>4.105711310417651</v>
      </c>
      <c r="S7">
        <f t="shared" ref="S7:S70" si="3">H7/$H$4*100</f>
        <v>1.1259613491443772</v>
      </c>
      <c r="T7">
        <f t="shared" ref="T7:T70" si="4">J7/$K$4*100</f>
        <v>5.5850244697129146</v>
      </c>
      <c r="U7">
        <f t="shared" ref="U7:U70" si="5">K7/$K$4*100</f>
        <v>3.8307014791001937</v>
      </c>
      <c r="V7">
        <f t="shared" ref="V7:V70" si="6">M7/$N$4*100</f>
        <v>0</v>
      </c>
      <c r="W7">
        <f t="shared" ref="W7:W70" si="7">N7/$N$4*100</f>
        <v>0</v>
      </c>
      <c r="X7" t="s">
        <v>77</v>
      </c>
    </row>
    <row r="8" spans="1:24" x14ac:dyDescent="0.35">
      <c r="A8">
        <v>671</v>
      </c>
      <c r="B8" t="s">
        <v>206</v>
      </c>
      <c r="C8" t="s">
        <v>204</v>
      </c>
      <c r="D8">
        <v>107.43</v>
      </c>
      <c r="E8">
        <v>24.79</v>
      </c>
      <c r="F8">
        <v>108.52</v>
      </c>
      <c r="G8">
        <v>167.84</v>
      </c>
      <c r="H8">
        <v>57.7</v>
      </c>
      <c r="I8">
        <v>157.08000000000001</v>
      </c>
      <c r="J8">
        <v>155.06</v>
      </c>
      <c r="K8">
        <v>79.73</v>
      </c>
      <c r="L8">
        <v>158.27000000000001</v>
      </c>
      <c r="M8">
        <v>180.73</v>
      </c>
      <c r="N8">
        <v>4.01</v>
      </c>
      <c r="P8">
        <f t="shared" si="0"/>
        <v>1.0853686327492498</v>
      </c>
      <c r="Q8">
        <f t="shared" si="1"/>
        <v>0.25045414135580285</v>
      </c>
      <c r="R8">
        <f t="shared" si="2"/>
        <v>1.0395585722008487</v>
      </c>
      <c r="S8">
        <f t="shared" si="3"/>
        <v>0.35737922793129751</v>
      </c>
      <c r="T8">
        <f t="shared" si="4"/>
        <v>0.60744344362558278</v>
      </c>
      <c r="U8">
        <f t="shared" si="5"/>
        <v>0.31234016355132022</v>
      </c>
      <c r="V8">
        <f t="shared" si="6"/>
        <v>9.3497984209553593</v>
      </c>
      <c r="W8">
        <f t="shared" si="7"/>
        <v>0.20745140080800634</v>
      </c>
      <c r="X8" t="s">
        <v>77</v>
      </c>
    </row>
    <row r="9" spans="1:24" x14ac:dyDescent="0.35">
      <c r="A9">
        <v>592</v>
      </c>
      <c r="B9" t="s">
        <v>207</v>
      </c>
      <c r="C9" t="s">
        <v>204</v>
      </c>
      <c r="D9">
        <v>17.36</v>
      </c>
      <c r="E9">
        <v>11.92</v>
      </c>
      <c r="F9">
        <v>21.35</v>
      </c>
      <c r="G9">
        <v>20.239999999999998</v>
      </c>
      <c r="H9">
        <v>19.600000000000001</v>
      </c>
      <c r="I9">
        <v>2342</v>
      </c>
      <c r="J9">
        <v>1.67</v>
      </c>
      <c r="K9">
        <v>3.34</v>
      </c>
      <c r="L9">
        <v>0</v>
      </c>
      <c r="M9">
        <v>18.239999999999998</v>
      </c>
      <c r="N9">
        <v>0.81</v>
      </c>
      <c r="P9">
        <f t="shared" si="0"/>
        <v>0.17538862016687121</v>
      </c>
      <c r="Q9">
        <f t="shared" si="1"/>
        <v>0.12042813089798991</v>
      </c>
      <c r="R9">
        <f t="shared" si="2"/>
        <v>0.12536144841125582</v>
      </c>
      <c r="S9">
        <f t="shared" si="3"/>
        <v>0.12139745004252046</v>
      </c>
      <c r="T9">
        <f t="shared" si="4"/>
        <v>6.5421807742468922E-3</v>
      </c>
      <c r="U9">
        <f t="shared" si="5"/>
        <v>1.3084361548493784E-2</v>
      </c>
      <c r="V9">
        <f t="shared" si="6"/>
        <v>0.94361933933616837</v>
      </c>
      <c r="W9">
        <f t="shared" si="7"/>
        <v>4.1904148292889062E-2</v>
      </c>
      <c r="X9" t="s">
        <v>77</v>
      </c>
    </row>
    <row r="10" spans="1:24" x14ac:dyDescent="0.35">
      <c r="A10">
        <v>605</v>
      </c>
      <c r="B10" t="s">
        <v>208</v>
      </c>
      <c r="C10" t="s">
        <v>204</v>
      </c>
      <c r="D10">
        <v>8.69</v>
      </c>
      <c r="E10">
        <v>0.84</v>
      </c>
      <c r="F10">
        <v>8.8800000000000008</v>
      </c>
      <c r="G10">
        <v>11.85</v>
      </c>
      <c r="H10">
        <v>5.29</v>
      </c>
      <c r="I10">
        <v>8.83</v>
      </c>
      <c r="J10">
        <v>13.12</v>
      </c>
      <c r="K10">
        <v>7.81</v>
      </c>
      <c r="L10">
        <v>14.12</v>
      </c>
      <c r="M10">
        <v>7.9</v>
      </c>
      <c r="N10">
        <v>0.46</v>
      </c>
      <c r="P10">
        <f t="shared" si="0"/>
        <v>8.7795340394591637E-2</v>
      </c>
      <c r="Q10">
        <f t="shared" si="1"/>
        <v>8.4865461371066726E-3</v>
      </c>
      <c r="R10">
        <f t="shared" si="2"/>
        <v>7.3395907296115684E-2</v>
      </c>
      <c r="S10">
        <f t="shared" si="3"/>
        <v>3.2764924016578226E-2</v>
      </c>
      <c r="T10">
        <f t="shared" si="4"/>
        <v>5.1397252549771989E-2</v>
      </c>
      <c r="U10">
        <f t="shared" si="5"/>
        <v>3.0595468171777381E-2</v>
      </c>
      <c r="V10">
        <f t="shared" si="6"/>
        <v>0.40869477964669582</v>
      </c>
      <c r="W10">
        <f t="shared" si="7"/>
        <v>2.3797417549048114E-2</v>
      </c>
      <c r="X10" t="s">
        <v>77</v>
      </c>
    </row>
    <row r="11" spans="1:24" x14ac:dyDescent="0.35">
      <c r="A11">
        <v>601</v>
      </c>
      <c r="B11" t="s">
        <v>209</v>
      </c>
      <c r="C11" t="s">
        <v>204</v>
      </c>
      <c r="D11">
        <v>6.01</v>
      </c>
      <c r="E11">
        <v>2.0299999999999998</v>
      </c>
      <c r="F11">
        <v>5.59</v>
      </c>
      <c r="G11">
        <v>7.02</v>
      </c>
      <c r="H11">
        <v>3.77</v>
      </c>
      <c r="I11">
        <v>5.01</v>
      </c>
      <c r="J11">
        <v>12.3</v>
      </c>
      <c r="K11">
        <v>7.47</v>
      </c>
      <c r="L11">
        <v>14.19</v>
      </c>
      <c r="M11">
        <v>6.16</v>
      </c>
      <c r="N11">
        <v>0.35</v>
      </c>
      <c r="P11">
        <f t="shared" si="0"/>
        <v>6.0719217004775117E-2</v>
      </c>
      <c r="Q11">
        <f t="shared" si="1"/>
        <v>2.0509153164674457E-2</v>
      </c>
      <c r="R11">
        <f t="shared" si="2"/>
        <v>4.3480107107065999E-2</v>
      </c>
      <c r="S11">
        <f t="shared" si="3"/>
        <v>2.3350427890831742E-2</v>
      </c>
      <c r="T11">
        <f t="shared" si="4"/>
        <v>4.8184924265411246E-2</v>
      </c>
      <c r="U11">
        <f t="shared" si="5"/>
        <v>2.9263527175822927E-2</v>
      </c>
      <c r="V11">
        <f t="shared" si="6"/>
        <v>0.31867846109160081</v>
      </c>
      <c r="W11">
        <f t="shared" si="7"/>
        <v>1.8106730743840952E-2</v>
      </c>
      <c r="X11" t="s">
        <v>77</v>
      </c>
    </row>
    <row r="12" spans="1:24" x14ac:dyDescent="0.35">
      <c r="A12">
        <v>491</v>
      </c>
      <c r="B12" t="s">
        <v>210</v>
      </c>
      <c r="C12" t="s">
        <v>204</v>
      </c>
      <c r="D12">
        <v>6.01</v>
      </c>
      <c r="E12">
        <v>1.04</v>
      </c>
      <c r="F12">
        <v>6.14</v>
      </c>
      <c r="G12">
        <v>10</v>
      </c>
      <c r="H12">
        <v>3.68</v>
      </c>
      <c r="I12">
        <v>8.0399999999999991</v>
      </c>
      <c r="J12">
        <v>7.44</v>
      </c>
      <c r="K12">
        <v>3.32</v>
      </c>
      <c r="L12">
        <v>7.93</v>
      </c>
      <c r="M12">
        <v>7.32</v>
      </c>
      <c r="N12">
        <v>0.28999999999999998</v>
      </c>
      <c r="P12">
        <f t="shared" si="0"/>
        <v>6.0719217004775117E-2</v>
      </c>
      <c r="Q12">
        <f t="shared" si="1"/>
        <v>1.050715236022731E-2</v>
      </c>
      <c r="R12">
        <f t="shared" si="2"/>
        <v>6.1937474511490037E-2</v>
      </c>
      <c r="S12">
        <f t="shared" si="3"/>
        <v>2.2792990620228333E-2</v>
      </c>
      <c r="T12">
        <f t="shared" si="4"/>
        <v>2.9146002970297534E-2</v>
      </c>
      <c r="U12">
        <f t="shared" si="5"/>
        <v>1.3006012078143522E-2</v>
      </c>
      <c r="V12">
        <f t="shared" si="6"/>
        <v>0.37868934012833083</v>
      </c>
      <c r="W12">
        <f t="shared" si="7"/>
        <v>1.5002719759182504E-2</v>
      </c>
      <c r="X12" t="s">
        <v>77</v>
      </c>
    </row>
    <row r="13" spans="1:24" x14ac:dyDescent="0.35">
      <c r="A13">
        <v>508</v>
      </c>
      <c r="B13" t="s">
        <v>211</v>
      </c>
      <c r="C13" t="s">
        <v>204</v>
      </c>
      <c r="D13">
        <v>6.81</v>
      </c>
      <c r="E13">
        <v>2.25</v>
      </c>
      <c r="F13">
        <v>7.03</v>
      </c>
      <c r="G13">
        <v>10.74</v>
      </c>
      <c r="H13">
        <v>6.88</v>
      </c>
      <c r="I13">
        <v>11.77</v>
      </c>
      <c r="J13">
        <v>2.63</v>
      </c>
      <c r="K13">
        <v>2.79</v>
      </c>
      <c r="L13">
        <v>2</v>
      </c>
      <c r="M13">
        <v>41.83</v>
      </c>
      <c r="N13">
        <v>4.47</v>
      </c>
      <c r="P13">
        <f t="shared" si="0"/>
        <v>6.8801641897257668E-2</v>
      </c>
      <c r="Q13">
        <f t="shared" si="1"/>
        <v>2.2731820010107161E-2</v>
      </c>
      <c r="R13">
        <f t="shared" si="2"/>
        <v>6.6520847625340301E-2</v>
      </c>
      <c r="S13">
        <f t="shared" si="3"/>
        <v>4.2612982463905144E-2</v>
      </c>
      <c r="T13">
        <f t="shared" si="4"/>
        <v>1.0302955351059477E-2</v>
      </c>
      <c r="U13">
        <f t="shared" si="5"/>
        <v>1.0929751113861574E-2</v>
      </c>
      <c r="V13">
        <f t="shared" si="6"/>
        <v>2.1640129914710489</v>
      </c>
      <c r="W13">
        <f t="shared" si="7"/>
        <v>0.23124881835705446</v>
      </c>
      <c r="X13" t="s">
        <v>77</v>
      </c>
    </row>
    <row r="14" spans="1:24" x14ac:dyDescent="0.35">
      <c r="A14">
        <v>248</v>
      </c>
      <c r="B14" t="s">
        <v>212</v>
      </c>
      <c r="C14" t="s">
        <v>204</v>
      </c>
      <c r="D14">
        <v>1.31</v>
      </c>
      <c r="E14">
        <v>0.61</v>
      </c>
      <c r="F14">
        <v>1.18</v>
      </c>
      <c r="G14">
        <v>0.72</v>
      </c>
      <c r="H14">
        <v>0.69</v>
      </c>
      <c r="I14">
        <v>0.65</v>
      </c>
      <c r="J14">
        <v>0.1</v>
      </c>
      <c r="K14">
        <v>0.12</v>
      </c>
      <c r="L14">
        <v>0.1</v>
      </c>
      <c r="M14">
        <v>3.25</v>
      </c>
      <c r="N14">
        <v>0.93</v>
      </c>
      <c r="P14">
        <f t="shared" si="0"/>
        <v>1.3234970761440167E-2</v>
      </c>
      <c r="Q14">
        <f t="shared" si="1"/>
        <v>6.1628489805179406E-3</v>
      </c>
      <c r="R14">
        <f t="shared" si="2"/>
        <v>4.4594981648272821E-3</v>
      </c>
      <c r="S14">
        <f t="shared" si="3"/>
        <v>4.273685741292812E-3</v>
      </c>
      <c r="T14">
        <f t="shared" si="4"/>
        <v>3.9174735175131093E-4</v>
      </c>
      <c r="U14">
        <f t="shared" si="5"/>
        <v>4.7009682210157316E-4</v>
      </c>
      <c r="V14">
        <f t="shared" si="6"/>
        <v>0.16813392833566601</v>
      </c>
      <c r="W14">
        <f t="shared" si="7"/>
        <v>4.8112170262205961E-2</v>
      </c>
      <c r="X14" t="s">
        <v>77</v>
      </c>
    </row>
    <row r="15" spans="1:24" x14ac:dyDescent="0.35">
      <c r="A15">
        <v>452</v>
      </c>
      <c r="B15" t="s">
        <v>213</v>
      </c>
      <c r="C15" t="s">
        <v>204</v>
      </c>
      <c r="D15">
        <v>715.05</v>
      </c>
      <c r="E15">
        <v>26.66</v>
      </c>
      <c r="F15" t="s">
        <v>195</v>
      </c>
      <c r="G15">
        <v>1069.78</v>
      </c>
      <c r="H15">
        <v>319.89999999999998</v>
      </c>
      <c r="I15" t="s">
        <v>195</v>
      </c>
      <c r="J15">
        <v>2528.65</v>
      </c>
      <c r="K15">
        <v>424.92</v>
      </c>
      <c r="L15" t="s">
        <v>195</v>
      </c>
      <c r="P15">
        <f t="shared" si="0"/>
        <v>7.2241723992120548</v>
      </c>
      <c r="Q15">
        <f t="shared" si="1"/>
        <v>0.26934680954198087</v>
      </c>
      <c r="R15">
        <f t="shared" si="2"/>
        <v>6.6259471482901802</v>
      </c>
      <c r="S15">
        <f t="shared" si="3"/>
        <v>1.9813798096225659</v>
      </c>
      <c r="T15">
        <f t="shared" si="4"/>
        <v>9.9059194100595249</v>
      </c>
      <c r="U15">
        <f t="shared" si="5"/>
        <v>1.6646128470616706</v>
      </c>
      <c r="V15">
        <f t="shared" si="6"/>
        <v>0</v>
      </c>
      <c r="W15">
        <f t="shared" si="7"/>
        <v>0</v>
      </c>
      <c r="X15" t="s">
        <v>77</v>
      </c>
    </row>
    <row r="16" spans="1:24" x14ac:dyDescent="0.35">
      <c r="A16">
        <v>678</v>
      </c>
      <c r="B16" t="s">
        <v>214</v>
      </c>
      <c r="C16" t="s">
        <v>204</v>
      </c>
      <c r="D16">
        <v>243.64</v>
      </c>
      <c r="E16">
        <v>49.35</v>
      </c>
      <c r="F16">
        <v>230.51</v>
      </c>
      <c r="G16">
        <v>346.2</v>
      </c>
      <c r="H16">
        <v>136.74</v>
      </c>
      <c r="I16">
        <v>295.86</v>
      </c>
      <c r="J16">
        <v>667.97</v>
      </c>
      <c r="K16">
        <v>439.24</v>
      </c>
      <c r="L16">
        <v>589.47</v>
      </c>
      <c r="M16">
        <v>30.38</v>
      </c>
      <c r="N16">
        <v>1.51</v>
      </c>
      <c r="P16">
        <f t="shared" si="0"/>
        <v>2.4615025010055591</v>
      </c>
      <c r="Q16">
        <f t="shared" si="1"/>
        <v>0.49858458555501706</v>
      </c>
      <c r="R16">
        <f t="shared" si="2"/>
        <v>2.144275367587785</v>
      </c>
      <c r="S16">
        <f t="shared" si="3"/>
        <v>0.8469330264701147</v>
      </c>
      <c r="T16">
        <f t="shared" si="4"/>
        <v>2.616754785493232</v>
      </c>
      <c r="U16">
        <f t="shared" si="5"/>
        <v>1.7207110678324582</v>
      </c>
      <c r="V16">
        <f t="shared" si="6"/>
        <v>1.5716642285653948</v>
      </c>
      <c r="W16">
        <f t="shared" si="7"/>
        <v>7.8117609780570973E-2</v>
      </c>
      <c r="X16" t="s">
        <v>77</v>
      </c>
    </row>
    <row r="17" spans="1:24" x14ac:dyDescent="0.35">
      <c r="A17">
        <v>737</v>
      </c>
      <c r="B17" t="s">
        <v>215</v>
      </c>
      <c r="C17" t="s">
        <v>204</v>
      </c>
      <c r="D17">
        <v>19.52</v>
      </c>
      <c r="E17">
        <v>4.8600000000000003</v>
      </c>
      <c r="F17">
        <v>19.34</v>
      </c>
      <c r="G17">
        <v>28.1</v>
      </c>
      <c r="H17">
        <v>10.3</v>
      </c>
      <c r="I17">
        <v>28.93</v>
      </c>
      <c r="J17">
        <v>33.17</v>
      </c>
      <c r="K17">
        <v>20.68</v>
      </c>
      <c r="L17">
        <v>31.89</v>
      </c>
      <c r="M17">
        <v>2.67</v>
      </c>
      <c r="N17">
        <v>0.41</v>
      </c>
      <c r="P17">
        <f t="shared" si="0"/>
        <v>0.1972111673765741</v>
      </c>
      <c r="Q17">
        <f t="shared" si="1"/>
        <v>4.9100731221831471E-2</v>
      </c>
      <c r="R17">
        <f t="shared" si="2"/>
        <v>0.17404430337728699</v>
      </c>
      <c r="S17">
        <f t="shared" si="3"/>
        <v>6.3795598746834742E-2</v>
      </c>
      <c r="T17">
        <f t="shared" si="4"/>
        <v>0.12994259657590984</v>
      </c>
      <c r="U17">
        <f t="shared" si="5"/>
        <v>8.1013352342171108E-2</v>
      </c>
      <c r="V17">
        <f t="shared" si="6"/>
        <v>0.138128488817301</v>
      </c>
      <c r="W17">
        <f t="shared" si="7"/>
        <v>2.1210741728499401E-2</v>
      </c>
      <c r="X17" t="s">
        <v>77</v>
      </c>
    </row>
    <row r="18" spans="1:24" x14ac:dyDescent="0.35">
      <c r="A18">
        <v>367</v>
      </c>
      <c r="B18" t="s">
        <v>216</v>
      </c>
      <c r="C18" t="s">
        <v>204</v>
      </c>
      <c r="D18">
        <v>14.59</v>
      </c>
      <c r="E18">
        <v>3.76</v>
      </c>
      <c r="F18">
        <v>14.09</v>
      </c>
      <c r="G18">
        <v>23.81</v>
      </c>
      <c r="H18">
        <v>8.52</v>
      </c>
      <c r="I18">
        <v>24.14</v>
      </c>
      <c r="J18">
        <v>21.23</v>
      </c>
      <c r="K18">
        <v>11.92</v>
      </c>
      <c r="L18">
        <v>20.239999999999998</v>
      </c>
      <c r="M18">
        <v>1.86</v>
      </c>
      <c r="N18">
        <v>0.12</v>
      </c>
      <c r="P18">
        <f t="shared" si="0"/>
        <v>0.1474032239766504</v>
      </c>
      <c r="Q18">
        <f t="shared" si="1"/>
        <v>3.7987396994667959E-2</v>
      </c>
      <c r="R18">
        <f t="shared" si="2"/>
        <v>0.14747312681185773</v>
      </c>
      <c r="S18">
        <f t="shared" si="3"/>
        <v>5.2770728283789502E-2</v>
      </c>
      <c r="T18">
        <f t="shared" si="4"/>
        <v>8.3167962776803314E-2</v>
      </c>
      <c r="U18">
        <f t="shared" si="5"/>
        <v>4.6696284328756263E-2</v>
      </c>
      <c r="V18">
        <f t="shared" si="6"/>
        <v>9.6224340524411922E-2</v>
      </c>
      <c r="W18">
        <f t="shared" si="7"/>
        <v>6.2080219693168986E-3</v>
      </c>
      <c r="X18" t="s">
        <v>77</v>
      </c>
    </row>
    <row r="19" spans="1:24" x14ac:dyDescent="0.35">
      <c r="A19">
        <v>1093</v>
      </c>
      <c r="B19" t="s">
        <v>217</v>
      </c>
      <c r="C19" t="s">
        <v>204</v>
      </c>
      <c r="D19">
        <v>84.13</v>
      </c>
      <c r="E19">
        <v>17.63</v>
      </c>
      <c r="F19">
        <v>79.290000000000006</v>
      </c>
      <c r="G19">
        <v>120.68</v>
      </c>
      <c r="H19">
        <v>50.68</v>
      </c>
      <c r="I19">
        <v>101.07</v>
      </c>
      <c r="J19">
        <v>148.85</v>
      </c>
      <c r="K19">
        <v>72.709999999999994</v>
      </c>
      <c r="L19">
        <v>159.29</v>
      </c>
      <c r="M19">
        <v>14.64</v>
      </c>
      <c r="N19">
        <v>0.99</v>
      </c>
      <c r="P19">
        <f t="shared" si="0"/>
        <v>0.8499680077556957</v>
      </c>
      <c r="Q19">
        <f t="shared" si="1"/>
        <v>0.17811643856808407</v>
      </c>
      <c r="R19">
        <f t="shared" si="2"/>
        <v>0.74746144240466172</v>
      </c>
      <c r="S19">
        <f t="shared" si="3"/>
        <v>0.31389912082423149</v>
      </c>
      <c r="T19">
        <f t="shared" si="4"/>
        <v>0.5831159330818263</v>
      </c>
      <c r="U19">
        <f t="shared" si="5"/>
        <v>0.28483949945837816</v>
      </c>
      <c r="V19">
        <f t="shared" si="6"/>
        <v>0.75737868025666166</v>
      </c>
      <c r="W19">
        <f t="shared" si="7"/>
        <v>5.1216181246864417E-2</v>
      </c>
      <c r="X19" t="s">
        <v>77</v>
      </c>
    </row>
    <row r="20" spans="1:24" x14ac:dyDescent="0.35">
      <c r="A20">
        <v>46</v>
      </c>
      <c r="B20" t="s">
        <v>218</v>
      </c>
      <c r="C20" t="s">
        <v>204</v>
      </c>
      <c r="D20">
        <v>62.63</v>
      </c>
      <c r="E20">
        <v>12.71</v>
      </c>
      <c r="F20">
        <v>5947</v>
      </c>
      <c r="G20">
        <v>94.67</v>
      </c>
      <c r="H20">
        <v>40.799999999999997</v>
      </c>
      <c r="I20">
        <v>73.510000000000005</v>
      </c>
      <c r="J20">
        <v>196.58</v>
      </c>
      <c r="K20">
        <v>143.78</v>
      </c>
      <c r="L20">
        <v>158.38</v>
      </c>
      <c r="M20">
        <v>8.48</v>
      </c>
      <c r="N20">
        <v>0.57999999999999996</v>
      </c>
      <c r="P20">
        <f t="shared" si="0"/>
        <v>0.63275283877022725</v>
      </c>
      <c r="Q20">
        <f t="shared" si="1"/>
        <v>0.12840952547931644</v>
      </c>
      <c r="R20">
        <f t="shared" si="2"/>
        <v>0.58636207120027617</v>
      </c>
      <c r="S20">
        <f t="shared" si="3"/>
        <v>0.25270489600687934</v>
      </c>
      <c r="T20">
        <f t="shared" si="4"/>
        <v>0.77009694407272711</v>
      </c>
      <c r="U20">
        <f t="shared" si="5"/>
        <v>0.56325434234803484</v>
      </c>
      <c r="V20">
        <f t="shared" si="6"/>
        <v>0.43870021916506086</v>
      </c>
      <c r="W20">
        <f t="shared" si="7"/>
        <v>3.0005439518365009E-2</v>
      </c>
      <c r="X20" t="s">
        <v>77</v>
      </c>
    </row>
    <row r="21" spans="1:24" x14ac:dyDescent="0.35">
      <c r="A21">
        <v>108</v>
      </c>
      <c r="B21" t="s">
        <v>219</v>
      </c>
      <c r="C21" t="s">
        <v>204</v>
      </c>
      <c r="D21">
        <v>10.33</v>
      </c>
      <c r="E21">
        <v>1.04</v>
      </c>
      <c r="F21">
        <v>10.42</v>
      </c>
      <c r="G21">
        <v>15.19</v>
      </c>
      <c r="H21">
        <v>8.11</v>
      </c>
      <c r="I21">
        <v>10.63</v>
      </c>
      <c r="J21">
        <v>18.73</v>
      </c>
      <c r="K21">
        <v>11.64</v>
      </c>
      <c r="L21">
        <v>18.98</v>
      </c>
      <c r="M21">
        <v>7.49</v>
      </c>
      <c r="N21">
        <v>0.57999999999999996</v>
      </c>
      <c r="P21">
        <f t="shared" si="0"/>
        <v>0.10436431142418086</v>
      </c>
      <c r="Q21">
        <f t="shared" si="1"/>
        <v>1.050715236022731E-2</v>
      </c>
      <c r="R21">
        <f t="shared" si="2"/>
        <v>9.4083023782953357E-2</v>
      </c>
      <c r="S21">
        <f t="shared" si="3"/>
        <v>5.0231291828818407E-2</v>
      </c>
      <c r="T21">
        <f t="shared" si="4"/>
        <v>7.3374278983020541E-2</v>
      </c>
      <c r="U21">
        <f t="shared" si="5"/>
        <v>4.5599391743852594E-2</v>
      </c>
      <c r="V21">
        <f t="shared" si="6"/>
        <v>0.38748403791819641</v>
      </c>
      <c r="W21">
        <f t="shared" si="7"/>
        <v>3.0005439518365009E-2</v>
      </c>
      <c r="X21" t="s">
        <v>77</v>
      </c>
    </row>
    <row r="22" spans="1:24" x14ac:dyDescent="0.35">
      <c r="A22">
        <v>742</v>
      </c>
      <c r="B22" t="s">
        <v>220</v>
      </c>
      <c r="C22" t="s">
        <v>204</v>
      </c>
      <c r="D22">
        <v>9.4</v>
      </c>
      <c r="E22">
        <v>1.95</v>
      </c>
      <c r="F22">
        <v>9</v>
      </c>
      <c r="G22">
        <v>14.9</v>
      </c>
      <c r="H22">
        <v>6.56</v>
      </c>
      <c r="I22">
        <v>13.19</v>
      </c>
      <c r="J22">
        <v>1943</v>
      </c>
      <c r="K22">
        <v>13.03</v>
      </c>
      <c r="L22">
        <v>17.34</v>
      </c>
      <c r="M22">
        <v>319</v>
      </c>
      <c r="N22">
        <v>0.28999999999999998</v>
      </c>
      <c r="P22">
        <f t="shared" si="0"/>
        <v>9.4968492486669914E-2</v>
      </c>
      <c r="Q22">
        <f t="shared" si="1"/>
        <v>1.9700910675426203E-2</v>
      </c>
      <c r="R22">
        <f t="shared" si="2"/>
        <v>9.2286837022120149E-2</v>
      </c>
      <c r="S22">
        <f t="shared" si="3"/>
        <v>4.0630983279537458E-2</v>
      </c>
      <c r="T22">
        <f t="shared" si="4"/>
        <v>7.6116510445279717</v>
      </c>
      <c r="U22">
        <f t="shared" si="5"/>
        <v>5.1044679933195815E-2</v>
      </c>
      <c r="V22">
        <f t="shared" si="6"/>
        <v>16.502991735100757</v>
      </c>
      <c r="W22">
        <f t="shared" si="7"/>
        <v>1.5002719759182504E-2</v>
      </c>
      <c r="X22" t="s">
        <v>77</v>
      </c>
    </row>
    <row r="23" spans="1:24" x14ac:dyDescent="0.35">
      <c r="A23">
        <v>371</v>
      </c>
      <c r="B23" t="s">
        <v>221</v>
      </c>
      <c r="C23" t="s">
        <v>204</v>
      </c>
      <c r="D23">
        <v>5.35</v>
      </c>
      <c r="E23">
        <v>1.31</v>
      </c>
      <c r="F23">
        <v>5.2</v>
      </c>
      <c r="G23">
        <v>8.66</v>
      </c>
      <c r="H23">
        <v>3.91</v>
      </c>
      <c r="I23">
        <v>7.55</v>
      </c>
      <c r="J23">
        <v>13.43</v>
      </c>
      <c r="K23">
        <v>9.64</v>
      </c>
      <c r="L23">
        <v>1119</v>
      </c>
      <c r="M23">
        <v>1.34</v>
      </c>
      <c r="N23">
        <v>0.17</v>
      </c>
      <c r="P23">
        <f t="shared" si="0"/>
        <v>5.405121646847702E-2</v>
      </c>
      <c r="Q23">
        <f t="shared" si="1"/>
        <v>1.3234970761440167E-2</v>
      </c>
      <c r="R23">
        <f t="shared" si="2"/>
        <v>5.3637852926950363E-2</v>
      </c>
      <c r="S23">
        <f t="shared" si="3"/>
        <v>2.4217552533992603E-2</v>
      </c>
      <c r="T23">
        <f t="shared" si="4"/>
        <v>5.2611669340201062E-2</v>
      </c>
      <c r="U23">
        <f t="shared" si="5"/>
        <v>3.7764444708826374E-2</v>
      </c>
      <c r="V23">
        <f t="shared" si="6"/>
        <v>6.932291199070538E-2</v>
      </c>
      <c r="W23">
        <f t="shared" si="7"/>
        <v>8.7946977898656076E-3</v>
      </c>
      <c r="X23" t="s">
        <v>77</v>
      </c>
    </row>
    <row r="24" spans="1:24" x14ac:dyDescent="0.35">
      <c r="A24">
        <v>728</v>
      </c>
      <c r="B24" t="s">
        <v>222</v>
      </c>
      <c r="C24" t="s">
        <v>204</v>
      </c>
      <c r="D24">
        <v>7.35</v>
      </c>
      <c r="E24">
        <v>4.28</v>
      </c>
      <c r="F24">
        <v>5.79</v>
      </c>
      <c r="G24">
        <v>12.34</v>
      </c>
      <c r="H24">
        <v>7.36</v>
      </c>
      <c r="I24">
        <v>9.84</v>
      </c>
      <c r="J24">
        <v>0</v>
      </c>
      <c r="K24">
        <v>0.01</v>
      </c>
      <c r="L24">
        <v>0</v>
      </c>
      <c r="M24">
        <v>0.64</v>
      </c>
      <c r="N24">
        <v>0.06</v>
      </c>
      <c r="P24">
        <f t="shared" si="0"/>
        <v>7.4257278699683391E-2</v>
      </c>
      <c r="Q24">
        <f t="shared" si="1"/>
        <v>4.3240973174781615E-2</v>
      </c>
      <c r="R24">
        <f t="shared" si="2"/>
        <v>7.6430843547178703E-2</v>
      </c>
      <c r="S24">
        <f t="shared" si="3"/>
        <v>4.5585981240456666E-2</v>
      </c>
      <c r="T24">
        <f t="shared" si="4"/>
        <v>0</v>
      </c>
      <c r="U24">
        <f t="shared" si="5"/>
        <v>3.9174735175131094E-5</v>
      </c>
      <c r="V24">
        <f t="shared" si="6"/>
        <v>3.3109450503023455E-2</v>
      </c>
      <c r="W24">
        <f t="shared" si="7"/>
        <v>3.1040109846584493E-3</v>
      </c>
      <c r="X24" t="s">
        <v>77</v>
      </c>
    </row>
    <row r="25" spans="1:24" x14ac:dyDescent="0.35">
      <c r="A25">
        <v>78</v>
      </c>
      <c r="B25" t="s">
        <v>223</v>
      </c>
      <c r="C25" t="s">
        <v>204</v>
      </c>
      <c r="D25">
        <v>11.15</v>
      </c>
      <c r="E25">
        <v>2.69</v>
      </c>
      <c r="F25">
        <v>11.03</v>
      </c>
      <c r="G25">
        <v>18.55</v>
      </c>
      <c r="H25">
        <v>12.86</v>
      </c>
      <c r="I25">
        <v>10.77</v>
      </c>
      <c r="J25">
        <v>19.57</v>
      </c>
      <c r="K25">
        <v>19.11</v>
      </c>
      <c r="L25">
        <v>19.260000000000002</v>
      </c>
      <c r="M25">
        <v>10.220000000000001</v>
      </c>
      <c r="N25">
        <v>0.57999999999999996</v>
      </c>
      <c r="P25">
        <f t="shared" si="0"/>
        <v>0.11264879693897546</v>
      </c>
      <c r="Q25">
        <f t="shared" si="1"/>
        <v>2.7177153700972557E-2</v>
      </c>
      <c r="R25">
        <f t="shared" si="2"/>
        <v>0.11489401521881401</v>
      </c>
      <c r="S25">
        <f t="shared" si="3"/>
        <v>7.9651592221776174E-2</v>
      </c>
      <c r="T25">
        <f t="shared" si="4"/>
        <v>7.6664956737731549E-2</v>
      </c>
      <c r="U25">
        <f t="shared" si="5"/>
        <v>7.4862918919675517E-2</v>
      </c>
      <c r="V25">
        <f t="shared" si="6"/>
        <v>0.52871653772015592</v>
      </c>
      <c r="W25">
        <f t="shared" si="7"/>
        <v>3.0005439518365009E-2</v>
      </c>
      <c r="X25" t="s">
        <v>77</v>
      </c>
    </row>
    <row r="26" spans="1:24" x14ac:dyDescent="0.35">
      <c r="A26">
        <v>740</v>
      </c>
      <c r="B26" t="s">
        <v>224</v>
      </c>
      <c r="C26" t="s">
        <v>204</v>
      </c>
      <c r="D26">
        <v>4.16</v>
      </c>
      <c r="E26">
        <v>1</v>
      </c>
      <c r="F26">
        <v>3.92</v>
      </c>
      <c r="G26">
        <v>5.56</v>
      </c>
      <c r="H26">
        <v>3.1</v>
      </c>
      <c r="I26">
        <v>5.05</v>
      </c>
      <c r="J26">
        <v>6.85</v>
      </c>
      <c r="K26">
        <v>4.74</v>
      </c>
      <c r="L26">
        <v>6.11</v>
      </c>
      <c r="M26">
        <v>1.22</v>
      </c>
      <c r="N26">
        <v>0.17</v>
      </c>
      <c r="P26">
        <f t="shared" si="0"/>
        <v>4.2028609440909241E-2</v>
      </c>
      <c r="Q26">
        <f t="shared" si="1"/>
        <v>1.0103031115603182E-2</v>
      </c>
      <c r="R26">
        <f t="shared" si="2"/>
        <v>3.4437235828388459E-2</v>
      </c>
      <c r="S26">
        <f t="shared" si="3"/>
        <v>1.9200617098561912E-2</v>
      </c>
      <c r="T26">
        <f t="shared" si="4"/>
        <v>2.6834693594964796E-2</v>
      </c>
      <c r="U26">
        <f t="shared" si="5"/>
        <v>1.8568824473012138E-2</v>
      </c>
      <c r="V26">
        <f t="shared" si="6"/>
        <v>6.3114890021388467E-2</v>
      </c>
      <c r="W26">
        <f t="shared" si="7"/>
        <v>8.7946977898656076E-3</v>
      </c>
      <c r="X26" t="s">
        <v>77</v>
      </c>
    </row>
    <row r="27" spans="1:24" x14ac:dyDescent="0.35">
      <c r="A27">
        <v>369</v>
      </c>
      <c r="B27" t="s">
        <v>225</v>
      </c>
      <c r="C27" t="s">
        <v>204</v>
      </c>
      <c r="D27">
        <v>0.7</v>
      </c>
      <c r="E27">
        <v>0.17</v>
      </c>
      <c r="F27">
        <v>0.71</v>
      </c>
      <c r="G27">
        <v>0.89</v>
      </c>
      <c r="H27">
        <v>0.49</v>
      </c>
      <c r="I27">
        <v>0.66</v>
      </c>
      <c r="J27">
        <v>3.09</v>
      </c>
      <c r="K27">
        <v>4.32</v>
      </c>
      <c r="L27">
        <v>1.22</v>
      </c>
      <c r="M27">
        <v>0.41</v>
      </c>
      <c r="N27">
        <v>0.12</v>
      </c>
      <c r="P27">
        <f t="shared" si="0"/>
        <v>7.0721217809222268E-3</v>
      </c>
      <c r="Q27">
        <f t="shared" si="1"/>
        <v>1.7175152896525411E-3</v>
      </c>
      <c r="R27">
        <f t="shared" si="2"/>
        <v>5.5124352315226131E-3</v>
      </c>
      <c r="S27">
        <f t="shared" si="3"/>
        <v>3.0349362510630113E-3</v>
      </c>
      <c r="T27">
        <f t="shared" si="4"/>
        <v>1.2104993169115508E-2</v>
      </c>
      <c r="U27">
        <f t="shared" si="5"/>
        <v>1.6923485595656634E-2</v>
      </c>
      <c r="V27">
        <f t="shared" si="6"/>
        <v>2.1210741728499401E-2</v>
      </c>
      <c r="W27">
        <f t="shared" si="7"/>
        <v>6.2080219693168986E-3</v>
      </c>
      <c r="X27" t="s">
        <v>77</v>
      </c>
    </row>
    <row r="28" spans="1:24" x14ac:dyDescent="0.35">
      <c r="A28">
        <v>230</v>
      </c>
      <c r="B28" t="s">
        <v>226</v>
      </c>
      <c r="C28" t="s">
        <v>204</v>
      </c>
      <c r="D28">
        <v>6.55</v>
      </c>
      <c r="E28">
        <v>2.63</v>
      </c>
      <c r="F28">
        <v>6.21</v>
      </c>
      <c r="G28">
        <v>7.45</v>
      </c>
      <c r="H28">
        <v>3.79</v>
      </c>
      <c r="I28">
        <v>5.58</v>
      </c>
      <c r="J28">
        <v>13.7</v>
      </c>
      <c r="K28">
        <v>10.18</v>
      </c>
      <c r="L28">
        <v>11.57</v>
      </c>
      <c r="M28">
        <v>0.99</v>
      </c>
      <c r="N28">
        <v>0.12</v>
      </c>
      <c r="P28">
        <f t="shared" si="0"/>
        <v>6.617485380720084E-2</v>
      </c>
      <c r="Q28">
        <f t="shared" si="1"/>
        <v>2.657097183403637E-2</v>
      </c>
      <c r="R28">
        <f t="shared" si="2"/>
        <v>4.6143418511060075E-2</v>
      </c>
      <c r="S28">
        <f t="shared" si="3"/>
        <v>2.3474302839854723E-2</v>
      </c>
      <c r="T28">
        <f t="shared" si="4"/>
        <v>5.3669387189929592E-2</v>
      </c>
      <c r="U28">
        <f t="shared" si="5"/>
        <v>3.9879880408283448E-2</v>
      </c>
      <c r="V28">
        <f t="shared" si="6"/>
        <v>5.1216181246864417E-2</v>
      </c>
      <c r="W28">
        <f t="shared" si="7"/>
        <v>6.2080219693168986E-3</v>
      </c>
      <c r="X28" t="s">
        <v>77</v>
      </c>
    </row>
    <row r="29" spans="1:24" x14ac:dyDescent="0.35">
      <c r="A29">
        <v>2636</v>
      </c>
      <c r="B29" t="s">
        <v>227</v>
      </c>
      <c r="C29" t="s">
        <v>204</v>
      </c>
      <c r="D29">
        <v>0.86</v>
      </c>
      <c r="E29">
        <v>0.34</v>
      </c>
      <c r="F29">
        <v>0.94</v>
      </c>
      <c r="G29">
        <v>1.49</v>
      </c>
      <c r="H29">
        <v>0.76</v>
      </c>
      <c r="I29">
        <v>1.1399999999999999</v>
      </c>
      <c r="J29">
        <v>2.65</v>
      </c>
      <c r="K29">
        <v>1.96</v>
      </c>
      <c r="L29">
        <v>2.2599999999999998</v>
      </c>
      <c r="M29">
        <v>0.35</v>
      </c>
      <c r="N29">
        <v>0.06</v>
      </c>
      <c r="P29">
        <f t="shared" si="0"/>
        <v>8.688606759418736E-3</v>
      </c>
      <c r="Q29">
        <f t="shared" si="1"/>
        <v>3.4350305793050821E-3</v>
      </c>
      <c r="R29">
        <f t="shared" si="2"/>
        <v>9.2286837022120139E-3</v>
      </c>
      <c r="S29">
        <f t="shared" si="3"/>
        <v>4.707248062873242E-3</v>
      </c>
      <c r="T29">
        <f t="shared" si="4"/>
        <v>1.038130482140974E-2</v>
      </c>
      <c r="U29">
        <f t="shared" si="5"/>
        <v>7.6782480943256935E-3</v>
      </c>
      <c r="V29">
        <f t="shared" si="6"/>
        <v>1.8106730743840952E-2</v>
      </c>
      <c r="W29">
        <f t="shared" si="7"/>
        <v>3.1040109846584493E-3</v>
      </c>
      <c r="X29" t="s">
        <v>77</v>
      </c>
    </row>
    <row r="30" spans="1:24" x14ac:dyDescent="0.35">
      <c r="A30">
        <v>239</v>
      </c>
      <c r="B30" t="s">
        <v>228</v>
      </c>
      <c r="C30" t="s">
        <v>204</v>
      </c>
      <c r="D30">
        <v>1.72</v>
      </c>
      <c r="E30">
        <v>0.53</v>
      </c>
      <c r="F30">
        <v>1.74</v>
      </c>
      <c r="G30">
        <v>2.2799999999999998</v>
      </c>
      <c r="H30">
        <v>1.49</v>
      </c>
      <c r="I30">
        <v>2.11</v>
      </c>
      <c r="J30">
        <v>2.76</v>
      </c>
      <c r="K30">
        <v>1.69</v>
      </c>
      <c r="L30">
        <v>2.56</v>
      </c>
      <c r="M30">
        <v>0.7</v>
      </c>
      <c r="N30">
        <v>0.17</v>
      </c>
      <c r="P30">
        <f t="shared" si="0"/>
        <v>1.7377213518837472E-2</v>
      </c>
      <c r="Q30">
        <f t="shared" si="1"/>
        <v>5.3546064912696869E-3</v>
      </c>
      <c r="R30">
        <f t="shared" si="2"/>
        <v>1.4121744188619724E-2</v>
      </c>
      <c r="S30">
        <f t="shared" si="3"/>
        <v>9.2286837022120139E-3</v>
      </c>
      <c r="T30">
        <f t="shared" si="4"/>
        <v>1.0812226908336182E-2</v>
      </c>
      <c r="U30">
        <f t="shared" si="5"/>
        <v>6.6205302445971545E-3</v>
      </c>
      <c r="V30">
        <f t="shared" si="6"/>
        <v>3.6213461487681904E-2</v>
      </c>
      <c r="W30">
        <f t="shared" si="7"/>
        <v>8.7946977898656076E-3</v>
      </c>
      <c r="X30" t="s">
        <v>77</v>
      </c>
    </row>
    <row r="31" spans="1:24" x14ac:dyDescent="0.35">
      <c r="A31">
        <v>48</v>
      </c>
      <c r="B31" t="s">
        <v>229</v>
      </c>
      <c r="C31" t="s">
        <v>204</v>
      </c>
      <c r="D31">
        <v>26.84</v>
      </c>
      <c r="E31">
        <v>9.15</v>
      </c>
      <c r="F31">
        <v>29.39</v>
      </c>
      <c r="G31">
        <v>27.6</v>
      </c>
      <c r="H31">
        <v>21.91</v>
      </c>
      <c r="I31">
        <v>35.049999999999997</v>
      </c>
      <c r="J31">
        <v>127.88</v>
      </c>
      <c r="K31">
        <v>115.59</v>
      </c>
      <c r="L31">
        <v>80.900000000000006</v>
      </c>
      <c r="M31">
        <v>0.93</v>
      </c>
      <c r="N31">
        <v>0.06</v>
      </c>
      <c r="P31">
        <f t="shared" si="0"/>
        <v>0.27116535514278939</v>
      </c>
      <c r="Q31">
        <f t="shared" si="1"/>
        <v>9.244273470776912E-2</v>
      </c>
      <c r="R31">
        <f t="shared" si="2"/>
        <v>0.1709474296517125</v>
      </c>
      <c r="S31">
        <f t="shared" si="3"/>
        <v>0.13570500665467464</v>
      </c>
      <c r="T31">
        <f t="shared" si="4"/>
        <v>0.50096651341957643</v>
      </c>
      <c r="U31">
        <f t="shared" si="5"/>
        <v>0.45282076388934028</v>
      </c>
      <c r="V31">
        <f t="shared" si="6"/>
        <v>4.8112170262205961E-2</v>
      </c>
      <c r="W31">
        <f t="shared" si="7"/>
        <v>3.1040109846584493E-3</v>
      </c>
      <c r="X31" t="s">
        <v>77</v>
      </c>
    </row>
    <row r="32" spans="1:24" x14ac:dyDescent="0.35">
      <c r="A32">
        <v>391</v>
      </c>
      <c r="B32" t="s">
        <v>230</v>
      </c>
      <c r="C32" t="s">
        <v>204</v>
      </c>
      <c r="D32">
        <v>4.8099999999999996</v>
      </c>
      <c r="E32">
        <v>0.63</v>
      </c>
      <c r="F32">
        <v>4.7699999999999996</v>
      </c>
      <c r="G32">
        <v>7.88</v>
      </c>
      <c r="H32">
        <v>3.33</v>
      </c>
      <c r="I32">
        <v>6.55</v>
      </c>
      <c r="J32">
        <v>9.09</v>
      </c>
      <c r="K32">
        <v>5.76</v>
      </c>
      <c r="L32">
        <v>8.41</v>
      </c>
      <c r="M32">
        <v>1.28</v>
      </c>
      <c r="N32">
        <v>0.23</v>
      </c>
      <c r="P32">
        <f t="shared" si="0"/>
        <v>4.8595579666051297E-2</v>
      </c>
      <c r="Q32">
        <f t="shared" si="1"/>
        <v>6.3649096028300049E-3</v>
      </c>
      <c r="R32">
        <f t="shared" si="2"/>
        <v>4.8806729915054144E-2</v>
      </c>
      <c r="S32">
        <f t="shared" si="3"/>
        <v>2.0625179012326182E-2</v>
      </c>
      <c r="T32">
        <f t="shared" si="4"/>
        <v>3.5609834274194167E-2</v>
      </c>
      <c r="U32">
        <f t="shared" si="5"/>
        <v>2.2564647460875512E-2</v>
      </c>
      <c r="V32">
        <f t="shared" si="6"/>
        <v>6.621890100604691E-2</v>
      </c>
      <c r="W32">
        <f t="shared" si="7"/>
        <v>1.1898708774524057E-2</v>
      </c>
      <c r="X32" t="s">
        <v>77</v>
      </c>
    </row>
    <row r="33" spans="1:24" x14ac:dyDescent="0.35">
      <c r="A33">
        <v>390</v>
      </c>
      <c r="B33" t="s">
        <v>231</v>
      </c>
      <c r="C33" t="s">
        <v>204</v>
      </c>
      <c r="D33">
        <v>0.83</v>
      </c>
      <c r="E33">
        <v>0.16</v>
      </c>
      <c r="F33">
        <v>0.8</v>
      </c>
      <c r="G33">
        <v>1.08</v>
      </c>
      <c r="H33">
        <v>0.35</v>
      </c>
      <c r="I33">
        <v>1.05</v>
      </c>
      <c r="J33">
        <v>0.85</v>
      </c>
      <c r="K33">
        <v>0.28000000000000003</v>
      </c>
      <c r="L33">
        <v>0.87</v>
      </c>
      <c r="M33">
        <v>3.02</v>
      </c>
      <c r="N33">
        <v>0.46</v>
      </c>
      <c r="P33">
        <f t="shared" si="0"/>
        <v>8.3855158259506409E-3</v>
      </c>
      <c r="Q33">
        <f t="shared" si="1"/>
        <v>1.6164849784965091E-3</v>
      </c>
      <c r="R33">
        <f t="shared" si="2"/>
        <v>6.6892472472409245E-3</v>
      </c>
      <c r="S33">
        <f t="shared" si="3"/>
        <v>2.1678116079021509E-3</v>
      </c>
      <c r="T33">
        <f t="shared" si="4"/>
        <v>3.3298524898861428E-3</v>
      </c>
      <c r="U33">
        <f t="shared" si="5"/>
        <v>1.0968925849036708E-3</v>
      </c>
      <c r="V33">
        <f t="shared" si="6"/>
        <v>0.15623521956114195</v>
      </c>
      <c r="W33">
        <f t="shared" si="7"/>
        <v>2.3797417549048114E-2</v>
      </c>
      <c r="X33" t="s">
        <v>77</v>
      </c>
    </row>
    <row r="34" spans="1:24" x14ac:dyDescent="0.35">
      <c r="A34">
        <v>551</v>
      </c>
      <c r="B34" t="s">
        <v>232</v>
      </c>
      <c r="C34" t="s">
        <v>204</v>
      </c>
      <c r="D34">
        <v>12.42</v>
      </c>
      <c r="E34">
        <v>5.3</v>
      </c>
      <c r="F34">
        <v>13.72</v>
      </c>
      <c r="G34">
        <v>8.1</v>
      </c>
      <c r="H34">
        <v>6.92</v>
      </c>
      <c r="I34">
        <v>6.89</v>
      </c>
      <c r="J34">
        <v>3.07</v>
      </c>
      <c r="K34">
        <v>1.84</v>
      </c>
      <c r="L34">
        <v>2.29</v>
      </c>
      <c r="M34">
        <v>4.18</v>
      </c>
      <c r="N34">
        <v>0.76</v>
      </c>
      <c r="P34">
        <f t="shared" si="0"/>
        <v>0.12547964645579152</v>
      </c>
      <c r="Q34">
        <f t="shared" si="1"/>
        <v>5.354606491269686E-2</v>
      </c>
      <c r="R34">
        <f t="shared" si="2"/>
        <v>5.016935435430693E-2</v>
      </c>
      <c r="S34">
        <f t="shared" si="3"/>
        <v>4.28607323619511E-2</v>
      </c>
      <c r="T34">
        <f t="shared" si="4"/>
        <v>1.2026643698765245E-2</v>
      </c>
      <c r="U34">
        <f t="shared" si="5"/>
        <v>7.2081512722241212E-3</v>
      </c>
      <c r="V34">
        <f t="shared" si="6"/>
        <v>0.21624609859787194</v>
      </c>
      <c r="W34">
        <f t="shared" si="7"/>
        <v>3.9317472472340353E-2</v>
      </c>
      <c r="X34" t="s">
        <v>77</v>
      </c>
    </row>
    <row r="35" spans="1:24" x14ac:dyDescent="0.35">
      <c r="A35">
        <v>103</v>
      </c>
      <c r="B35" t="s">
        <v>233</v>
      </c>
      <c r="C35" t="s">
        <v>204</v>
      </c>
      <c r="D35">
        <v>1.46</v>
      </c>
      <c r="E35">
        <v>0.43</v>
      </c>
      <c r="F35">
        <v>1.35</v>
      </c>
      <c r="G35">
        <v>0.31</v>
      </c>
      <c r="H35">
        <v>0.5</v>
      </c>
      <c r="I35">
        <v>0</v>
      </c>
      <c r="J35">
        <v>1.1599999999999999</v>
      </c>
      <c r="K35">
        <v>0.64</v>
      </c>
      <c r="L35">
        <v>1.29</v>
      </c>
      <c r="M35">
        <v>0</v>
      </c>
      <c r="N35">
        <v>0.06</v>
      </c>
      <c r="P35">
        <f t="shared" si="0"/>
        <v>1.4750425428780646E-2</v>
      </c>
      <c r="Q35">
        <f t="shared" si="1"/>
        <v>4.344303379709368E-3</v>
      </c>
      <c r="R35">
        <f t="shared" si="2"/>
        <v>1.920061709856191E-3</v>
      </c>
      <c r="S35">
        <f t="shared" si="3"/>
        <v>3.0968737255745011E-3</v>
      </c>
      <c r="T35">
        <f t="shared" si="4"/>
        <v>4.544269280315206E-3</v>
      </c>
      <c r="U35">
        <f t="shared" si="5"/>
        <v>2.50718305120839E-3</v>
      </c>
      <c r="V35">
        <f t="shared" si="6"/>
        <v>0</v>
      </c>
      <c r="W35">
        <f t="shared" si="7"/>
        <v>3.1040109846584493E-3</v>
      </c>
      <c r="X35" t="s">
        <v>77</v>
      </c>
    </row>
    <row r="36" spans="1:24" x14ac:dyDescent="0.35">
      <c r="A36">
        <v>385</v>
      </c>
      <c r="B36" t="s">
        <v>234</v>
      </c>
      <c r="C36" t="s">
        <v>204</v>
      </c>
      <c r="D36">
        <v>0.47</v>
      </c>
      <c r="E36">
        <v>0.13</v>
      </c>
      <c r="F36">
        <v>0.47</v>
      </c>
      <c r="G36">
        <v>0.33</v>
      </c>
      <c r="H36">
        <v>0.25</v>
      </c>
      <c r="I36">
        <v>0.33</v>
      </c>
      <c r="J36">
        <v>0.61</v>
      </c>
      <c r="K36">
        <v>0.48</v>
      </c>
      <c r="L36">
        <v>0.53</v>
      </c>
      <c r="M36">
        <v>1.22</v>
      </c>
      <c r="N36">
        <v>0.28999999999999998</v>
      </c>
      <c r="P36">
        <f t="shared" si="0"/>
        <v>4.7484246243334948E-3</v>
      </c>
      <c r="Q36">
        <f t="shared" si="1"/>
        <v>1.3133940450284138E-3</v>
      </c>
      <c r="R36">
        <f t="shared" si="2"/>
        <v>2.0439366588791709E-3</v>
      </c>
      <c r="S36">
        <f t="shared" si="3"/>
        <v>1.5484368627872505E-3</v>
      </c>
      <c r="T36">
        <f t="shared" si="4"/>
        <v>2.3896588456829965E-3</v>
      </c>
      <c r="U36">
        <f t="shared" si="5"/>
        <v>1.8803872884062926E-3</v>
      </c>
      <c r="V36">
        <f t="shared" si="6"/>
        <v>6.3114890021388467E-2</v>
      </c>
      <c r="W36">
        <f t="shared" si="7"/>
        <v>1.5002719759182504E-2</v>
      </c>
      <c r="X36" t="s">
        <v>77</v>
      </c>
    </row>
    <row r="37" spans="1:24" x14ac:dyDescent="0.35">
      <c r="A37">
        <v>388</v>
      </c>
      <c r="B37" t="s">
        <v>235</v>
      </c>
      <c r="C37" t="s">
        <v>204</v>
      </c>
      <c r="D37">
        <v>0.37</v>
      </c>
      <c r="E37">
        <v>0.28999999999999998</v>
      </c>
      <c r="F37">
        <v>0.41</v>
      </c>
      <c r="G37">
        <v>0.7</v>
      </c>
      <c r="H37">
        <v>0.19</v>
      </c>
      <c r="I37">
        <v>0.72</v>
      </c>
      <c r="J37">
        <v>3.38</v>
      </c>
      <c r="K37">
        <v>6.56</v>
      </c>
      <c r="L37">
        <v>0.14000000000000001</v>
      </c>
      <c r="M37">
        <v>0.41</v>
      </c>
      <c r="N37">
        <v>0.06</v>
      </c>
      <c r="P37">
        <f t="shared" si="0"/>
        <v>3.7381215127731768E-3</v>
      </c>
      <c r="Q37">
        <f t="shared" si="1"/>
        <v>2.9298790235249227E-3</v>
      </c>
      <c r="R37">
        <f t="shared" si="2"/>
        <v>4.3356232158043018E-3</v>
      </c>
      <c r="S37">
        <f t="shared" si="3"/>
        <v>1.1768120157183105E-3</v>
      </c>
      <c r="T37">
        <f t="shared" si="4"/>
        <v>1.3241060489194309E-2</v>
      </c>
      <c r="U37">
        <f t="shared" si="5"/>
        <v>2.5698626274885995E-2</v>
      </c>
      <c r="V37">
        <f t="shared" si="6"/>
        <v>2.1210741728499401E-2</v>
      </c>
      <c r="W37">
        <f t="shared" si="7"/>
        <v>3.1040109846584493E-3</v>
      </c>
      <c r="X37" t="s">
        <v>77</v>
      </c>
    </row>
    <row r="38" spans="1:24" x14ac:dyDescent="0.35">
      <c r="A38">
        <v>600</v>
      </c>
      <c r="B38" t="s">
        <v>236</v>
      </c>
      <c r="C38" t="s">
        <v>204</v>
      </c>
      <c r="D38">
        <v>3.71</v>
      </c>
      <c r="E38">
        <v>0.26</v>
      </c>
      <c r="F38">
        <v>3.63</v>
      </c>
      <c r="G38">
        <v>5.36</v>
      </c>
      <c r="H38">
        <v>3.23</v>
      </c>
      <c r="I38">
        <v>3.51</v>
      </c>
      <c r="J38">
        <v>4.5999999999999996</v>
      </c>
      <c r="K38">
        <v>2.04</v>
      </c>
      <c r="L38">
        <v>5.16</v>
      </c>
      <c r="M38">
        <v>5</v>
      </c>
      <c r="N38">
        <v>0.28999999999999998</v>
      </c>
      <c r="P38">
        <f t="shared" si="0"/>
        <v>3.7482245438887805E-2</v>
      </c>
      <c r="Q38">
        <f t="shared" si="1"/>
        <v>2.6267880900568276E-3</v>
      </c>
      <c r="R38">
        <f t="shared" si="2"/>
        <v>3.3198486338158653E-2</v>
      </c>
      <c r="S38">
        <f t="shared" si="3"/>
        <v>2.0005804267211279E-2</v>
      </c>
      <c r="T38">
        <f t="shared" si="4"/>
        <v>1.8020378180560303E-2</v>
      </c>
      <c r="U38">
        <f t="shared" si="5"/>
        <v>7.9916459757267445E-3</v>
      </c>
      <c r="V38">
        <f t="shared" si="6"/>
        <v>0.25866758205487078</v>
      </c>
      <c r="W38">
        <f t="shared" si="7"/>
        <v>1.5002719759182504E-2</v>
      </c>
      <c r="X38" t="s">
        <v>77</v>
      </c>
    </row>
    <row r="39" spans="1:24" x14ac:dyDescent="0.35">
      <c r="A39">
        <v>604</v>
      </c>
      <c r="B39" t="s">
        <v>237</v>
      </c>
      <c r="C39" t="s">
        <v>204</v>
      </c>
      <c r="D39">
        <v>2.54</v>
      </c>
      <c r="E39">
        <v>0.71</v>
      </c>
      <c r="F39">
        <v>2.39</v>
      </c>
      <c r="G39">
        <v>3.9</v>
      </c>
      <c r="H39">
        <v>3</v>
      </c>
      <c r="I39">
        <v>1.94</v>
      </c>
      <c r="J39">
        <v>14.94</v>
      </c>
      <c r="K39">
        <v>21.78</v>
      </c>
      <c r="L39">
        <v>5.57</v>
      </c>
      <c r="M39">
        <v>8.1300000000000008</v>
      </c>
      <c r="N39">
        <v>1.05</v>
      </c>
      <c r="P39">
        <f t="shared" si="0"/>
        <v>2.5661699033632079E-2</v>
      </c>
      <c r="Q39">
        <f t="shared" si="1"/>
        <v>7.1731520920782594E-3</v>
      </c>
      <c r="R39">
        <f t="shared" si="2"/>
        <v>2.4155615059481113E-2</v>
      </c>
      <c r="S39">
        <f t="shared" si="3"/>
        <v>1.8581242353447009E-2</v>
      </c>
      <c r="T39">
        <f t="shared" si="4"/>
        <v>5.8527054351645853E-2</v>
      </c>
      <c r="U39">
        <f t="shared" si="5"/>
        <v>8.5322573211435521E-2</v>
      </c>
      <c r="V39">
        <f t="shared" si="6"/>
        <v>0.42059348842121991</v>
      </c>
      <c r="W39">
        <f t="shared" si="7"/>
        <v>5.432019223152286E-2</v>
      </c>
      <c r="X39" t="s">
        <v>77</v>
      </c>
    </row>
    <row r="40" spans="1:24" x14ac:dyDescent="0.35">
      <c r="A40">
        <v>603</v>
      </c>
      <c r="B40" t="s">
        <v>238</v>
      </c>
      <c r="C40" t="s">
        <v>204</v>
      </c>
      <c r="D40">
        <v>1.0900000000000001</v>
      </c>
      <c r="E40">
        <v>0.26</v>
      </c>
      <c r="F40">
        <v>1.0900000000000001</v>
      </c>
      <c r="G40">
        <v>2.31</v>
      </c>
      <c r="H40">
        <v>1.9</v>
      </c>
      <c r="I40">
        <v>1.5</v>
      </c>
      <c r="J40">
        <v>5.13</v>
      </c>
      <c r="K40">
        <v>3.56</v>
      </c>
      <c r="L40">
        <v>4.2699999999999996</v>
      </c>
      <c r="M40">
        <v>0</v>
      </c>
      <c r="N40">
        <v>0.06</v>
      </c>
      <c r="P40">
        <f t="shared" si="0"/>
        <v>1.1012303916007469E-2</v>
      </c>
      <c r="Q40">
        <f t="shared" si="1"/>
        <v>2.6267880900568276E-3</v>
      </c>
      <c r="R40">
        <f t="shared" si="2"/>
        <v>1.4307556612154198E-2</v>
      </c>
      <c r="S40">
        <f t="shared" si="3"/>
        <v>1.1768120157183105E-2</v>
      </c>
      <c r="T40">
        <f t="shared" si="4"/>
        <v>2.0096639144842252E-2</v>
      </c>
      <c r="U40">
        <f t="shared" si="5"/>
        <v>1.3946205722346668E-2</v>
      </c>
      <c r="V40">
        <f t="shared" si="6"/>
        <v>0</v>
      </c>
      <c r="W40">
        <f t="shared" si="7"/>
        <v>3.1040109846584493E-3</v>
      </c>
      <c r="X40" t="s">
        <v>77</v>
      </c>
    </row>
    <row r="41" spans="1:24" x14ac:dyDescent="0.35">
      <c r="A41">
        <v>598</v>
      </c>
      <c r="B41" t="s">
        <v>239</v>
      </c>
      <c r="C41" t="s">
        <v>204</v>
      </c>
      <c r="D41">
        <v>0.92</v>
      </c>
      <c r="E41">
        <v>0.26</v>
      </c>
      <c r="F41">
        <v>0.84</v>
      </c>
      <c r="G41">
        <v>2.1</v>
      </c>
      <c r="H41">
        <v>1.94</v>
      </c>
      <c r="I41">
        <v>1.78</v>
      </c>
      <c r="J41">
        <v>1.67</v>
      </c>
      <c r="K41">
        <v>0.71</v>
      </c>
      <c r="L41">
        <v>1.82</v>
      </c>
      <c r="M41">
        <v>2.73</v>
      </c>
      <c r="N41">
        <v>0.17</v>
      </c>
      <c r="P41">
        <f t="shared" si="0"/>
        <v>9.294788626354928E-3</v>
      </c>
      <c r="Q41">
        <f t="shared" si="1"/>
        <v>2.6267880900568276E-3</v>
      </c>
      <c r="R41">
        <f t="shared" si="2"/>
        <v>1.3006869647412907E-2</v>
      </c>
      <c r="S41">
        <f t="shared" si="3"/>
        <v>1.2015870055229066E-2</v>
      </c>
      <c r="T41">
        <f t="shared" si="4"/>
        <v>6.5421807742468922E-3</v>
      </c>
      <c r="U41">
        <f t="shared" si="5"/>
        <v>2.7814061974343073E-3</v>
      </c>
      <c r="V41">
        <f t="shared" si="6"/>
        <v>0.14123249980195945</v>
      </c>
      <c r="W41">
        <f t="shared" si="7"/>
        <v>8.7946977898656076E-3</v>
      </c>
      <c r="X41" t="s">
        <v>77</v>
      </c>
    </row>
    <row r="42" spans="1:24" x14ac:dyDescent="0.35">
      <c r="A42">
        <v>610</v>
      </c>
      <c r="B42" t="s">
        <v>240</v>
      </c>
      <c r="C42" t="s">
        <v>204</v>
      </c>
      <c r="D42">
        <v>2.27</v>
      </c>
      <c r="E42">
        <v>0.93</v>
      </c>
      <c r="F42">
        <v>2.1800000000000002</v>
      </c>
      <c r="G42">
        <v>2.92</v>
      </c>
      <c r="H42">
        <v>2.57</v>
      </c>
      <c r="I42">
        <v>4.59</v>
      </c>
      <c r="J42">
        <v>1.29</v>
      </c>
      <c r="K42">
        <v>1.28</v>
      </c>
      <c r="L42">
        <v>1.1599999999999999</v>
      </c>
      <c r="M42">
        <v>1.86</v>
      </c>
      <c r="N42">
        <v>0.28999999999999998</v>
      </c>
      <c r="P42">
        <f t="shared" si="0"/>
        <v>2.2933880632419221E-2</v>
      </c>
      <c r="Q42">
        <f t="shared" si="1"/>
        <v>9.3958189375109597E-3</v>
      </c>
      <c r="R42">
        <f t="shared" si="2"/>
        <v>1.8085742557355088E-2</v>
      </c>
      <c r="S42">
        <f t="shared" si="3"/>
        <v>1.5917930949452937E-2</v>
      </c>
      <c r="T42">
        <f t="shared" si="4"/>
        <v>5.0535408375919112E-3</v>
      </c>
      <c r="U42">
        <f t="shared" si="5"/>
        <v>5.0143661024167801E-3</v>
      </c>
      <c r="V42">
        <f t="shared" si="6"/>
        <v>9.6224340524411922E-2</v>
      </c>
      <c r="W42">
        <f t="shared" si="7"/>
        <v>1.5002719759182504E-2</v>
      </c>
      <c r="X42" t="s">
        <v>77</v>
      </c>
    </row>
    <row r="43" spans="1:24" x14ac:dyDescent="0.35">
      <c r="A43">
        <v>599</v>
      </c>
      <c r="B43" t="s">
        <v>241</v>
      </c>
      <c r="C43" t="s">
        <v>204</v>
      </c>
      <c r="D43">
        <v>0.93</v>
      </c>
      <c r="E43">
        <v>0.35</v>
      </c>
      <c r="F43">
        <v>1.02</v>
      </c>
      <c r="G43">
        <v>2.54</v>
      </c>
      <c r="H43">
        <v>2.4700000000000002</v>
      </c>
      <c r="I43">
        <v>3.19</v>
      </c>
      <c r="J43">
        <v>2.1800000000000002</v>
      </c>
      <c r="K43">
        <v>1.96</v>
      </c>
      <c r="L43">
        <v>2.17</v>
      </c>
      <c r="M43">
        <v>0.81</v>
      </c>
      <c r="N43">
        <v>0.23</v>
      </c>
      <c r="P43">
        <f t="shared" si="0"/>
        <v>9.3958189375109597E-3</v>
      </c>
      <c r="Q43">
        <f t="shared" si="1"/>
        <v>3.5360608904611134E-3</v>
      </c>
      <c r="R43">
        <f t="shared" si="2"/>
        <v>1.5732118525918468E-2</v>
      </c>
      <c r="S43">
        <f t="shared" si="3"/>
        <v>1.5298556204338037E-2</v>
      </c>
      <c r="T43">
        <f t="shared" si="4"/>
        <v>8.5400922681785792E-3</v>
      </c>
      <c r="U43">
        <f t="shared" si="5"/>
        <v>7.6782480943256935E-3</v>
      </c>
      <c r="V43">
        <f t="shared" si="6"/>
        <v>4.1904148292889062E-2</v>
      </c>
      <c r="W43">
        <f t="shared" si="7"/>
        <v>1.1898708774524057E-2</v>
      </c>
      <c r="X43" t="s">
        <v>77</v>
      </c>
    </row>
    <row r="44" spans="1:24" x14ac:dyDescent="0.35">
      <c r="A44">
        <v>609</v>
      </c>
      <c r="B44" t="s">
        <v>242</v>
      </c>
      <c r="C44" t="s">
        <v>194</v>
      </c>
      <c r="D44">
        <v>1.6</v>
      </c>
      <c r="E44">
        <v>2.27</v>
      </c>
      <c r="F44" t="s">
        <v>195</v>
      </c>
      <c r="G44">
        <v>1.45</v>
      </c>
      <c r="H44">
        <v>2.91</v>
      </c>
      <c r="I44">
        <v>0</v>
      </c>
      <c r="J44">
        <v>0.4</v>
      </c>
      <c r="K44">
        <v>3.23</v>
      </c>
      <c r="L44">
        <v>0.09</v>
      </c>
      <c r="M44">
        <v>0.51</v>
      </c>
      <c r="N44">
        <v>0.45</v>
      </c>
      <c r="P44">
        <f t="shared" si="0"/>
        <v>1.6164849784965091E-2</v>
      </c>
      <c r="Q44">
        <f t="shared" si="1"/>
        <v>2.2933880632419221E-2</v>
      </c>
      <c r="R44">
        <f t="shared" si="2"/>
        <v>8.9809338041660532E-3</v>
      </c>
      <c r="S44">
        <f t="shared" si="3"/>
        <v>1.80238050828436E-2</v>
      </c>
      <c r="T44">
        <f t="shared" si="4"/>
        <v>1.5669894070052437E-3</v>
      </c>
      <c r="U44">
        <f t="shared" si="5"/>
        <v>1.2653439461567342E-2</v>
      </c>
      <c r="V44">
        <f t="shared" si="6"/>
        <v>2.6384093369596819E-2</v>
      </c>
      <c r="W44">
        <f t="shared" si="7"/>
        <v>2.328008238493837E-2</v>
      </c>
      <c r="X44" t="s">
        <v>77</v>
      </c>
    </row>
    <row r="45" spans="1:24" x14ac:dyDescent="0.35">
      <c r="A45">
        <v>1051</v>
      </c>
      <c r="B45" t="s">
        <v>243</v>
      </c>
      <c r="C45" t="s">
        <v>194</v>
      </c>
      <c r="D45">
        <v>2.16</v>
      </c>
      <c r="E45">
        <v>1.19</v>
      </c>
      <c r="F45" t="s">
        <v>195</v>
      </c>
      <c r="G45">
        <v>0</v>
      </c>
      <c r="H45">
        <v>0.08</v>
      </c>
      <c r="I45">
        <v>0</v>
      </c>
      <c r="J45">
        <v>0.92</v>
      </c>
      <c r="K45">
        <v>1.85</v>
      </c>
      <c r="L45">
        <v>0.14000000000000001</v>
      </c>
      <c r="M45">
        <v>0.89</v>
      </c>
      <c r="N45">
        <v>0.49</v>
      </c>
      <c r="P45">
        <f t="shared" si="0"/>
        <v>2.1822547209702874E-2</v>
      </c>
      <c r="Q45">
        <f t="shared" si="1"/>
        <v>1.2022607027567786E-2</v>
      </c>
      <c r="R45">
        <f t="shared" si="2"/>
        <v>0</v>
      </c>
      <c r="S45">
        <f t="shared" si="3"/>
        <v>4.954997960919203E-4</v>
      </c>
      <c r="T45">
        <f t="shared" si="4"/>
        <v>3.6040756361120606E-3</v>
      </c>
      <c r="U45">
        <f t="shared" si="5"/>
        <v>7.2473260073992532E-3</v>
      </c>
      <c r="V45">
        <f t="shared" si="6"/>
        <v>4.6042829605766999E-2</v>
      </c>
      <c r="W45">
        <f t="shared" si="7"/>
        <v>2.5349423041377335E-2</v>
      </c>
      <c r="X45" t="s">
        <v>77</v>
      </c>
    </row>
    <row r="46" spans="1:24" x14ac:dyDescent="0.35">
      <c r="A46">
        <v>1049</v>
      </c>
      <c r="B46" t="s">
        <v>244</v>
      </c>
      <c r="C46" t="s">
        <v>194</v>
      </c>
      <c r="D46">
        <v>4.71</v>
      </c>
      <c r="E46">
        <v>1.05</v>
      </c>
      <c r="F46" t="s">
        <v>195</v>
      </c>
      <c r="G46">
        <v>14.41</v>
      </c>
      <c r="H46">
        <v>12.49</v>
      </c>
      <c r="I46">
        <v>13.14</v>
      </c>
      <c r="J46">
        <v>1.82</v>
      </c>
      <c r="K46">
        <v>3.64</v>
      </c>
      <c r="L46">
        <v>0.19</v>
      </c>
      <c r="M46">
        <v>1.64</v>
      </c>
      <c r="N46">
        <v>0.37</v>
      </c>
      <c r="P46">
        <f t="shared" si="0"/>
        <v>4.7585276554490984E-2</v>
      </c>
      <c r="Q46">
        <f t="shared" si="1"/>
        <v>1.060818267138334E-2</v>
      </c>
      <c r="R46">
        <f t="shared" si="2"/>
        <v>8.925190077105713E-2</v>
      </c>
      <c r="S46">
        <f t="shared" si="3"/>
        <v>7.7359905664851042E-2</v>
      </c>
      <c r="T46">
        <f t="shared" si="4"/>
        <v>7.1298018018738597E-3</v>
      </c>
      <c r="U46">
        <f t="shared" si="5"/>
        <v>1.4259603603747719E-2</v>
      </c>
      <c r="V46">
        <f t="shared" si="6"/>
        <v>8.4842966913997606E-2</v>
      </c>
      <c r="W46">
        <f t="shared" si="7"/>
        <v>1.9141401072060436E-2</v>
      </c>
      <c r="X46" t="s">
        <v>77</v>
      </c>
    </row>
    <row r="47" spans="1:24" x14ac:dyDescent="0.35">
      <c r="A47">
        <v>1045</v>
      </c>
      <c r="B47" t="s">
        <v>245</v>
      </c>
      <c r="C47" t="s">
        <v>194</v>
      </c>
      <c r="D47">
        <v>0.73</v>
      </c>
      <c r="E47">
        <v>0.66</v>
      </c>
      <c r="F47" t="s">
        <v>195</v>
      </c>
      <c r="G47">
        <v>1.91</v>
      </c>
      <c r="H47">
        <v>2.02</v>
      </c>
      <c r="I47">
        <v>1.36</v>
      </c>
      <c r="J47">
        <v>0.11</v>
      </c>
      <c r="K47">
        <v>0.25</v>
      </c>
      <c r="L47">
        <v>0.08</v>
      </c>
      <c r="M47">
        <v>0.41</v>
      </c>
      <c r="N47">
        <v>0.38</v>
      </c>
      <c r="P47">
        <f t="shared" si="0"/>
        <v>7.3752127143903229E-3</v>
      </c>
      <c r="Q47">
        <f t="shared" si="1"/>
        <v>6.6680005362981009E-3</v>
      </c>
      <c r="R47">
        <f t="shared" si="2"/>
        <v>1.1830057631694596E-2</v>
      </c>
      <c r="S47">
        <f t="shared" si="3"/>
        <v>1.2511369851320986E-2</v>
      </c>
      <c r="T47">
        <f t="shared" si="4"/>
        <v>4.3092208692644204E-4</v>
      </c>
      <c r="U47">
        <f t="shared" si="5"/>
        <v>9.7936837937827727E-4</v>
      </c>
      <c r="V47">
        <f t="shared" si="6"/>
        <v>2.1210741728499401E-2</v>
      </c>
      <c r="W47">
        <f t="shared" si="7"/>
        <v>1.9658736236170177E-2</v>
      </c>
      <c r="X47" t="s">
        <v>77</v>
      </c>
    </row>
    <row r="48" spans="1:24" x14ac:dyDescent="0.35">
      <c r="A48">
        <v>1043</v>
      </c>
      <c r="B48" t="s">
        <v>246</v>
      </c>
      <c r="C48" t="s">
        <v>194</v>
      </c>
      <c r="D48">
        <v>0.94</v>
      </c>
      <c r="E48">
        <v>0.71</v>
      </c>
      <c r="F48" t="s">
        <v>195</v>
      </c>
      <c r="G48">
        <v>0.86</v>
      </c>
      <c r="H48">
        <v>0.75</v>
      </c>
      <c r="I48">
        <v>0.57999999999999996</v>
      </c>
      <c r="J48">
        <v>0.11</v>
      </c>
      <c r="K48">
        <v>0.11</v>
      </c>
      <c r="L48">
        <v>0.05</v>
      </c>
      <c r="M48">
        <v>0.06</v>
      </c>
      <c r="N48">
        <v>0.12</v>
      </c>
      <c r="P48">
        <f t="shared" si="0"/>
        <v>9.4968492486669897E-3</v>
      </c>
      <c r="Q48">
        <f t="shared" si="1"/>
        <v>7.1731520920782594E-3</v>
      </c>
      <c r="R48">
        <f t="shared" si="2"/>
        <v>5.326622807988143E-3</v>
      </c>
      <c r="S48">
        <f t="shared" si="3"/>
        <v>4.6453105883617523E-3</v>
      </c>
      <c r="T48">
        <f t="shared" si="4"/>
        <v>4.3092208692644204E-4</v>
      </c>
      <c r="U48">
        <f t="shared" si="5"/>
        <v>4.3092208692644204E-4</v>
      </c>
      <c r="V48">
        <f t="shared" si="6"/>
        <v>3.1040109846584493E-3</v>
      </c>
      <c r="W48">
        <f t="shared" si="7"/>
        <v>6.2080219693168986E-3</v>
      </c>
      <c r="X48" t="s">
        <v>77</v>
      </c>
    </row>
    <row r="49" spans="1:24" x14ac:dyDescent="0.35">
      <c r="A49">
        <v>1048</v>
      </c>
      <c r="B49" t="s">
        <v>247</v>
      </c>
      <c r="C49" t="s">
        <v>194</v>
      </c>
      <c r="D49">
        <v>1.1399999999999999</v>
      </c>
      <c r="E49">
        <v>0.75</v>
      </c>
      <c r="F49" t="s">
        <v>195</v>
      </c>
      <c r="G49">
        <v>1.33</v>
      </c>
      <c r="H49">
        <v>1.18</v>
      </c>
      <c r="I49">
        <v>0.83</v>
      </c>
      <c r="J49">
        <v>0.11</v>
      </c>
      <c r="K49">
        <v>0.3</v>
      </c>
      <c r="L49">
        <v>0.06</v>
      </c>
      <c r="M49">
        <v>0.76</v>
      </c>
      <c r="N49">
        <v>0.32</v>
      </c>
      <c r="P49">
        <f t="shared" si="0"/>
        <v>1.1517455471787627E-2</v>
      </c>
      <c r="Q49">
        <f t="shared" si="1"/>
        <v>7.5772733367023863E-3</v>
      </c>
      <c r="R49">
        <f t="shared" si="2"/>
        <v>8.2376841100281744E-3</v>
      </c>
      <c r="S49">
        <f t="shared" si="3"/>
        <v>7.3086219923558229E-3</v>
      </c>
      <c r="T49">
        <f t="shared" si="4"/>
        <v>4.3092208692644204E-4</v>
      </c>
      <c r="U49">
        <f t="shared" si="5"/>
        <v>1.1752420552539329E-3</v>
      </c>
      <c r="V49">
        <f t="shared" si="6"/>
        <v>3.9317472472340353E-2</v>
      </c>
      <c r="W49">
        <f t="shared" si="7"/>
        <v>1.6554725251511727E-2</v>
      </c>
      <c r="X49" t="s">
        <v>77</v>
      </c>
    </row>
    <row r="50" spans="1:24" x14ac:dyDescent="0.35">
      <c r="A50">
        <v>1047</v>
      </c>
      <c r="B50" t="s">
        <v>248</v>
      </c>
      <c r="C50" t="s">
        <v>194</v>
      </c>
      <c r="D50">
        <v>1.32</v>
      </c>
      <c r="E50">
        <v>0.74</v>
      </c>
      <c r="F50" t="s">
        <v>195</v>
      </c>
      <c r="G50">
        <v>1.89</v>
      </c>
      <c r="H50">
        <v>1.08</v>
      </c>
      <c r="I50">
        <v>2.2200000000000002</v>
      </c>
      <c r="J50">
        <v>0.12</v>
      </c>
      <c r="K50">
        <v>0.28000000000000003</v>
      </c>
      <c r="L50">
        <v>0.1</v>
      </c>
      <c r="M50">
        <v>0.46</v>
      </c>
      <c r="N50">
        <v>0.27</v>
      </c>
      <c r="P50">
        <f t="shared" si="0"/>
        <v>1.3336001072596202E-2</v>
      </c>
      <c r="Q50">
        <f t="shared" si="1"/>
        <v>7.4762430255463537E-3</v>
      </c>
      <c r="R50">
        <f t="shared" si="2"/>
        <v>1.1706182682671616E-2</v>
      </c>
      <c r="S50">
        <f t="shared" si="3"/>
        <v>6.6892472472409245E-3</v>
      </c>
      <c r="T50">
        <f t="shared" si="4"/>
        <v>4.7009682210157316E-4</v>
      </c>
      <c r="U50">
        <f t="shared" si="5"/>
        <v>1.0968925849036708E-3</v>
      </c>
      <c r="V50">
        <f t="shared" si="6"/>
        <v>2.3797417549048114E-2</v>
      </c>
      <c r="W50">
        <f t="shared" si="7"/>
        <v>1.3968049430963022E-2</v>
      </c>
      <c r="X50" t="s">
        <v>77</v>
      </c>
    </row>
    <row r="51" spans="1:24" x14ac:dyDescent="0.35">
      <c r="A51">
        <v>1042</v>
      </c>
      <c r="B51" t="s">
        <v>249</v>
      </c>
      <c r="C51" t="s">
        <v>194</v>
      </c>
      <c r="D51">
        <v>1.04</v>
      </c>
      <c r="E51">
        <v>0.9</v>
      </c>
      <c r="F51" t="s">
        <v>195</v>
      </c>
      <c r="G51">
        <v>0.6</v>
      </c>
      <c r="H51">
        <v>0.6</v>
      </c>
      <c r="I51">
        <v>0.49</v>
      </c>
      <c r="J51">
        <v>0.13</v>
      </c>
      <c r="K51">
        <v>0.15</v>
      </c>
      <c r="L51">
        <v>0.09</v>
      </c>
      <c r="M51">
        <v>2.79</v>
      </c>
      <c r="N51">
        <v>1.73</v>
      </c>
      <c r="P51">
        <f t="shared" si="0"/>
        <v>1.050715236022731E-2</v>
      </c>
      <c r="Q51">
        <f t="shared" si="1"/>
        <v>9.0927280040428628E-3</v>
      </c>
      <c r="R51">
        <f t="shared" si="2"/>
        <v>3.7162484706894016E-3</v>
      </c>
      <c r="S51">
        <f t="shared" si="3"/>
        <v>3.7162484706894016E-3</v>
      </c>
      <c r="T51">
        <f t="shared" si="4"/>
        <v>5.0927155727670422E-4</v>
      </c>
      <c r="U51">
        <f t="shared" si="5"/>
        <v>5.8762102762696645E-4</v>
      </c>
      <c r="V51">
        <f t="shared" si="6"/>
        <v>0.14433651078661788</v>
      </c>
      <c r="W51">
        <f t="shared" si="7"/>
        <v>8.949898339098529E-2</v>
      </c>
      <c r="X51" t="s">
        <v>77</v>
      </c>
    </row>
    <row r="52" spans="1:24" x14ac:dyDescent="0.35">
      <c r="A52">
        <v>140</v>
      </c>
      <c r="B52" t="s">
        <v>250</v>
      </c>
      <c r="C52" t="s">
        <v>204</v>
      </c>
      <c r="D52">
        <v>1.45</v>
      </c>
      <c r="E52">
        <v>0.2</v>
      </c>
      <c r="F52">
        <v>1.44</v>
      </c>
      <c r="G52">
        <v>1.45</v>
      </c>
      <c r="H52">
        <v>0.59</v>
      </c>
      <c r="I52">
        <v>1.07</v>
      </c>
      <c r="J52">
        <v>0.63</v>
      </c>
      <c r="K52">
        <v>0.21</v>
      </c>
      <c r="L52">
        <v>0.68</v>
      </c>
      <c r="M52">
        <v>1.45</v>
      </c>
      <c r="N52">
        <v>0.12</v>
      </c>
      <c r="P52">
        <f t="shared" si="0"/>
        <v>1.4649395117624612E-2</v>
      </c>
      <c r="Q52">
        <f t="shared" si="1"/>
        <v>2.0206062231206364E-3</v>
      </c>
      <c r="R52">
        <f t="shared" si="2"/>
        <v>8.9809338041660532E-3</v>
      </c>
      <c r="S52">
        <f t="shared" si="3"/>
        <v>3.6543109961779115E-3</v>
      </c>
      <c r="T52">
        <f t="shared" si="4"/>
        <v>2.4680083160332589E-3</v>
      </c>
      <c r="U52">
        <f t="shared" si="5"/>
        <v>8.2266943867775302E-4</v>
      </c>
      <c r="V52">
        <f t="shared" si="6"/>
        <v>7.5013598795912517E-2</v>
      </c>
      <c r="W52">
        <f t="shared" si="7"/>
        <v>6.2080219693168986E-3</v>
      </c>
      <c r="X52" t="s">
        <v>77</v>
      </c>
    </row>
    <row r="53" spans="1:24" x14ac:dyDescent="0.35">
      <c r="A53">
        <v>156</v>
      </c>
      <c r="B53" t="s">
        <v>251</v>
      </c>
      <c r="C53" t="s">
        <v>204</v>
      </c>
      <c r="D53">
        <v>0.95</v>
      </c>
      <c r="E53">
        <v>0.46</v>
      </c>
      <c r="F53">
        <v>1.08</v>
      </c>
      <c r="G53">
        <v>0.44</v>
      </c>
      <c r="H53">
        <v>0.32</v>
      </c>
      <c r="I53">
        <v>0.37</v>
      </c>
      <c r="J53">
        <v>1.34</v>
      </c>
      <c r="K53">
        <v>2.23</v>
      </c>
      <c r="L53">
        <v>0.36</v>
      </c>
      <c r="M53">
        <v>0.28999999999999998</v>
      </c>
      <c r="N53">
        <v>0.23</v>
      </c>
      <c r="P53">
        <f t="shared" si="0"/>
        <v>9.5978795598230214E-3</v>
      </c>
      <c r="Q53">
        <f t="shared" si="1"/>
        <v>4.647394313177464E-3</v>
      </c>
      <c r="R53">
        <f t="shared" si="2"/>
        <v>2.7252488785055613E-3</v>
      </c>
      <c r="S53">
        <f t="shared" si="3"/>
        <v>1.9819991843676812E-3</v>
      </c>
      <c r="T53">
        <f t="shared" si="4"/>
        <v>5.2494145134675671E-3</v>
      </c>
      <c r="U53">
        <f t="shared" si="5"/>
        <v>8.7359659440542341E-3</v>
      </c>
      <c r="V53">
        <f t="shared" si="6"/>
        <v>1.5002719759182504E-2</v>
      </c>
      <c r="W53">
        <f t="shared" si="7"/>
        <v>1.1898708774524057E-2</v>
      </c>
      <c r="X53" t="s">
        <v>77</v>
      </c>
    </row>
    <row r="54" spans="1:24" x14ac:dyDescent="0.35">
      <c r="A54">
        <v>149</v>
      </c>
      <c r="B54" t="s">
        <v>252</v>
      </c>
      <c r="C54" t="s">
        <v>204</v>
      </c>
      <c r="D54">
        <v>1.1599999999999999</v>
      </c>
      <c r="E54">
        <v>0.21</v>
      </c>
      <c r="F54">
        <v>1.17</v>
      </c>
      <c r="G54">
        <v>0.89</v>
      </c>
      <c r="H54">
        <v>0.71</v>
      </c>
      <c r="I54">
        <v>0.61</v>
      </c>
      <c r="J54">
        <v>2.35</v>
      </c>
      <c r="K54">
        <v>1.68</v>
      </c>
      <c r="L54">
        <v>2.42</v>
      </c>
      <c r="M54">
        <v>0</v>
      </c>
      <c r="N54">
        <v>0.12</v>
      </c>
      <c r="P54">
        <f t="shared" si="0"/>
        <v>1.1719516094099691E-2</v>
      </c>
      <c r="Q54">
        <f t="shared" si="1"/>
        <v>2.1216365342766681E-3</v>
      </c>
      <c r="R54">
        <f t="shared" si="2"/>
        <v>5.5124352315226131E-3</v>
      </c>
      <c r="S54">
        <f t="shared" si="3"/>
        <v>4.3975606903157924E-3</v>
      </c>
      <c r="T54">
        <f t="shared" si="4"/>
        <v>9.2060627661558064E-3</v>
      </c>
      <c r="U54">
        <f t="shared" si="5"/>
        <v>6.5813555094220242E-3</v>
      </c>
      <c r="V54">
        <f t="shared" si="6"/>
        <v>0</v>
      </c>
      <c r="W54">
        <f t="shared" si="7"/>
        <v>6.2080219693168986E-3</v>
      </c>
      <c r="X54" t="s">
        <v>77</v>
      </c>
    </row>
    <row r="55" spans="1:24" x14ac:dyDescent="0.35">
      <c r="A55">
        <v>130</v>
      </c>
      <c r="B55" t="s">
        <v>253</v>
      </c>
      <c r="C55" t="s">
        <v>204</v>
      </c>
      <c r="D55">
        <v>3.54</v>
      </c>
      <c r="E55">
        <v>1.1100000000000001</v>
      </c>
      <c r="F55">
        <v>3.53</v>
      </c>
      <c r="G55">
        <v>2.42</v>
      </c>
      <c r="H55">
        <v>1.55</v>
      </c>
      <c r="I55">
        <v>2.44</v>
      </c>
      <c r="J55">
        <v>3.4</v>
      </c>
      <c r="K55">
        <v>1.97</v>
      </c>
      <c r="L55">
        <v>3.83</v>
      </c>
      <c r="M55">
        <v>0.81</v>
      </c>
      <c r="N55">
        <v>0.12</v>
      </c>
      <c r="P55">
        <f t="shared" si="0"/>
        <v>3.5764730149235265E-2</v>
      </c>
      <c r="Q55">
        <f t="shared" si="1"/>
        <v>1.1214364538319532E-2</v>
      </c>
      <c r="R55">
        <f t="shared" si="2"/>
        <v>1.4988868831780586E-2</v>
      </c>
      <c r="S55">
        <f t="shared" si="3"/>
        <v>9.6003085492809559E-3</v>
      </c>
      <c r="T55">
        <f t="shared" si="4"/>
        <v>1.3319409959544571E-2</v>
      </c>
      <c r="U55">
        <f t="shared" si="5"/>
        <v>7.7174228295008255E-3</v>
      </c>
      <c r="V55">
        <f t="shared" si="6"/>
        <v>4.1904148292889062E-2</v>
      </c>
      <c r="W55">
        <f t="shared" si="7"/>
        <v>6.2080219693168986E-3</v>
      </c>
      <c r="X55" t="s">
        <v>77</v>
      </c>
    </row>
    <row r="56" spans="1:24" x14ac:dyDescent="0.35">
      <c r="A56">
        <v>193</v>
      </c>
      <c r="B56" t="s">
        <v>254</v>
      </c>
      <c r="C56" t="s">
        <v>204</v>
      </c>
      <c r="D56">
        <v>0.97</v>
      </c>
      <c r="E56">
        <v>1.17</v>
      </c>
      <c r="F56">
        <v>0.76</v>
      </c>
      <c r="G56">
        <v>2.71</v>
      </c>
      <c r="H56">
        <v>1.24</v>
      </c>
      <c r="I56">
        <v>1.99</v>
      </c>
      <c r="J56">
        <v>3.57</v>
      </c>
      <c r="K56">
        <v>1.94</v>
      </c>
      <c r="L56">
        <v>3.68</v>
      </c>
      <c r="M56">
        <v>1.51</v>
      </c>
      <c r="N56">
        <v>0.23</v>
      </c>
      <c r="P56">
        <f t="shared" si="0"/>
        <v>9.7999401821350866E-3</v>
      </c>
      <c r="Q56">
        <f t="shared" si="1"/>
        <v>1.1820546405255721E-2</v>
      </c>
      <c r="R56">
        <f t="shared" si="2"/>
        <v>1.6785055592613798E-2</v>
      </c>
      <c r="S56">
        <f t="shared" si="3"/>
        <v>7.680246839424764E-3</v>
      </c>
      <c r="T56">
        <f t="shared" si="4"/>
        <v>1.39853804575218E-2</v>
      </c>
      <c r="U56">
        <f t="shared" si="5"/>
        <v>7.599898623975432E-3</v>
      </c>
      <c r="V56">
        <f t="shared" si="6"/>
        <v>7.8117609780570973E-2</v>
      </c>
      <c r="W56">
        <f t="shared" si="7"/>
        <v>1.1898708774524057E-2</v>
      </c>
      <c r="X56" t="s">
        <v>77</v>
      </c>
    </row>
    <row r="57" spans="1:24" x14ac:dyDescent="0.35">
      <c r="A57">
        <v>264</v>
      </c>
      <c r="B57" t="s">
        <v>255</v>
      </c>
      <c r="C57" t="s">
        <v>204</v>
      </c>
      <c r="D57">
        <v>3.15</v>
      </c>
      <c r="E57">
        <v>0.84</v>
      </c>
      <c r="F57">
        <v>3.18</v>
      </c>
      <c r="G57">
        <v>3</v>
      </c>
      <c r="H57">
        <v>2.38</v>
      </c>
      <c r="I57">
        <v>2.2000000000000002</v>
      </c>
      <c r="J57">
        <v>4.51</v>
      </c>
      <c r="K57">
        <v>2.93</v>
      </c>
      <c r="L57">
        <v>4.38</v>
      </c>
      <c r="M57">
        <v>1.8</v>
      </c>
      <c r="N57">
        <v>0.17</v>
      </c>
      <c r="P57">
        <f t="shared" si="0"/>
        <v>3.1824548014150023E-2</v>
      </c>
      <c r="Q57">
        <f t="shared" si="1"/>
        <v>8.4865461371066726E-3</v>
      </c>
      <c r="R57">
        <f t="shared" si="2"/>
        <v>1.8581242353447009E-2</v>
      </c>
      <c r="S57">
        <f t="shared" si="3"/>
        <v>1.4741118933734627E-2</v>
      </c>
      <c r="T57">
        <f t="shared" si="4"/>
        <v>1.7667805563984122E-2</v>
      </c>
      <c r="U57">
        <f t="shared" si="5"/>
        <v>1.1478197406313411E-2</v>
      </c>
      <c r="V57">
        <f t="shared" si="6"/>
        <v>9.312032953975348E-2</v>
      </c>
      <c r="W57">
        <f t="shared" si="7"/>
        <v>8.7946977898656076E-3</v>
      </c>
      <c r="X57" t="s">
        <v>77</v>
      </c>
    </row>
    <row r="58" spans="1:24" x14ac:dyDescent="0.35">
      <c r="A58">
        <v>244</v>
      </c>
      <c r="B58" t="s">
        <v>256</v>
      </c>
      <c r="C58" t="s">
        <v>204</v>
      </c>
      <c r="D58">
        <v>1.49</v>
      </c>
      <c r="E58">
        <v>0.25</v>
      </c>
      <c r="F58">
        <v>1.49</v>
      </c>
      <c r="G58">
        <v>1.5</v>
      </c>
      <c r="H58">
        <v>1.33</v>
      </c>
      <c r="I58">
        <v>1.06</v>
      </c>
      <c r="J58">
        <v>4.08</v>
      </c>
      <c r="K58">
        <v>3.62</v>
      </c>
      <c r="L58">
        <v>3.18</v>
      </c>
      <c r="M58">
        <v>0.52</v>
      </c>
      <c r="N58">
        <v>0.17</v>
      </c>
      <c r="P58">
        <f t="shared" si="0"/>
        <v>1.5053516362248739E-2</v>
      </c>
      <c r="Q58">
        <f t="shared" si="1"/>
        <v>2.5257577789007954E-3</v>
      </c>
      <c r="R58">
        <f t="shared" si="2"/>
        <v>9.2906211767235045E-3</v>
      </c>
      <c r="S58">
        <f t="shared" si="3"/>
        <v>8.2376841100281744E-3</v>
      </c>
      <c r="T58">
        <f t="shared" si="4"/>
        <v>1.5983291951453489E-2</v>
      </c>
      <c r="U58">
        <f t="shared" si="5"/>
        <v>1.4181254133397455E-2</v>
      </c>
      <c r="V58">
        <f t="shared" si="6"/>
        <v>2.690142853370656E-2</v>
      </c>
      <c r="W58">
        <f t="shared" si="7"/>
        <v>8.7946977898656076E-3</v>
      </c>
      <c r="X58" t="s">
        <v>77</v>
      </c>
    </row>
    <row r="59" spans="1:24" x14ac:dyDescent="0.35">
      <c r="A59">
        <v>121</v>
      </c>
      <c r="B59" t="s">
        <v>257</v>
      </c>
      <c r="C59" t="s">
        <v>204</v>
      </c>
      <c r="D59">
        <v>2.37</v>
      </c>
      <c r="E59">
        <v>1.82</v>
      </c>
      <c r="F59">
        <v>2.21</v>
      </c>
      <c r="G59">
        <v>3.81</v>
      </c>
      <c r="H59">
        <v>3.28</v>
      </c>
      <c r="I59">
        <v>3.57</v>
      </c>
      <c r="J59">
        <v>1.2</v>
      </c>
      <c r="K59">
        <v>2.2200000000000002</v>
      </c>
      <c r="L59">
        <v>0.14000000000000001</v>
      </c>
      <c r="M59">
        <v>0</v>
      </c>
      <c r="N59">
        <v>0.23</v>
      </c>
      <c r="P59">
        <f t="shared" si="0"/>
        <v>2.3944183743979542E-2</v>
      </c>
      <c r="Q59">
        <f t="shared" si="1"/>
        <v>1.8387516630397793E-2</v>
      </c>
      <c r="R59">
        <f t="shared" si="2"/>
        <v>2.3598177788877701E-2</v>
      </c>
      <c r="S59">
        <f t="shared" si="3"/>
        <v>2.0315491639768729E-2</v>
      </c>
      <c r="T59">
        <f t="shared" si="4"/>
        <v>4.7009682210157316E-3</v>
      </c>
      <c r="U59">
        <f t="shared" si="5"/>
        <v>8.6967912088791038E-3</v>
      </c>
      <c r="V59">
        <f t="shared" si="6"/>
        <v>0</v>
      </c>
      <c r="W59">
        <f t="shared" si="7"/>
        <v>1.1898708774524057E-2</v>
      </c>
      <c r="X59" t="s">
        <v>77</v>
      </c>
    </row>
    <row r="60" spans="1:24" x14ac:dyDescent="0.35">
      <c r="A60">
        <v>253</v>
      </c>
      <c r="B60" t="s">
        <v>258</v>
      </c>
      <c r="C60" t="s">
        <v>204</v>
      </c>
      <c r="D60">
        <v>3.16</v>
      </c>
      <c r="E60">
        <v>0.81</v>
      </c>
      <c r="F60">
        <v>3.1</v>
      </c>
      <c r="G60">
        <v>0.54</v>
      </c>
      <c r="H60">
        <v>0.41</v>
      </c>
      <c r="I60">
        <v>0.5</v>
      </c>
      <c r="J60">
        <v>0.38</v>
      </c>
      <c r="K60">
        <v>0.5</v>
      </c>
      <c r="L60">
        <v>0.23</v>
      </c>
      <c r="M60">
        <v>0.57999999999999996</v>
      </c>
      <c r="N60">
        <v>0.06</v>
      </c>
      <c r="P60">
        <f t="shared" si="0"/>
        <v>3.1925578325306056E-2</v>
      </c>
      <c r="Q60">
        <f t="shared" si="1"/>
        <v>8.1834552036385774E-3</v>
      </c>
      <c r="R60">
        <f t="shared" si="2"/>
        <v>3.3446236236204623E-3</v>
      </c>
      <c r="S60">
        <f t="shared" si="3"/>
        <v>2.5394364549710911E-3</v>
      </c>
      <c r="T60">
        <f t="shared" si="4"/>
        <v>1.4886399366549816E-3</v>
      </c>
      <c r="U60">
        <f t="shared" si="5"/>
        <v>1.9587367587565545E-3</v>
      </c>
      <c r="V60">
        <f t="shared" si="6"/>
        <v>3.0005439518365009E-2</v>
      </c>
      <c r="W60">
        <f t="shared" si="7"/>
        <v>3.1040109846584493E-3</v>
      </c>
      <c r="X60" t="s">
        <v>77</v>
      </c>
    </row>
    <row r="61" spans="1:24" x14ac:dyDescent="0.35">
      <c r="A61">
        <v>205</v>
      </c>
      <c r="B61" t="s">
        <v>259</v>
      </c>
      <c r="C61" t="s">
        <v>204</v>
      </c>
      <c r="D61">
        <v>1.42</v>
      </c>
      <c r="E61">
        <v>1.21</v>
      </c>
      <c r="F61">
        <v>1.57</v>
      </c>
      <c r="G61">
        <v>1.91</v>
      </c>
      <c r="H61">
        <v>2.5499999999999998</v>
      </c>
      <c r="I61">
        <v>1.4</v>
      </c>
      <c r="J61">
        <v>5.38</v>
      </c>
      <c r="K61">
        <v>5.16</v>
      </c>
      <c r="L61">
        <v>4.88</v>
      </c>
      <c r="M61">
        <v>0.57999999999999996</v>
      </c>
      <c r="N61">
        <v>0.17</v>
      </c>
      <c r="P61">
        <f t="shared" si="0"/>
        <v>1.4346304184156519E-2</v>
      </c>
      <c r="Q61">
        <f t="shared" si="1"/>
        <v>1.2224667649879849E-2</v>
      </c>
      <c r="R61">
        <f t="shared" si="2"/>
        <v>1.1830057631694596E-2</v>
      </c>
      <c r="S61">
        <f t="shared" si="3"/>
        <v>1.5794056000429959E-2</v>
      </c>
      <c r="T61">
        <f t="shared" si="4"/>
        <v>2.1076007524220529E-2</v>
      </c>
      <c r="U61">
        <f t="shared" si="5"/>
        <v>2.0214163350367645E-2</v>
      </c>
      <c r="V61">
        <f t="shared" si="6"/>
        <v>3.0005439518365009E-2</v>
      </c>
      <c r="W61">
        <f t="shared" si="7"/>
        <v>8.7946977898656076E-3</v>
      </c>
      <c r="X61" t="s">
        <v>77</v>
      </c>
    </row>
    <row r="62" spans="1:24" x14ac:dyDescent="0.35">
      <c r="A62">
        <v>247</v>
      </c>
      <c r="B62" t="s">
        <v>260</v>
      </c>
      <c r="C62" t="s">
        <v>204</v>
      </c>
      <c r="D62">
        <v>1.3</v>
      </c>
      <c r="E62">
        <v>0.8</v>
      </c>
      <c r="F62">
        <v>1.34</v>
      </c>
      <c r="G62">
        <v>2</v>
      </c>
      <c r="H62">
        <v>1.99</v>
      </c>
      <c r="I62">
        <v>1.78</v>
      </c>
      <c r="J62">
        <v>1.64</v>
      </c>
      <c r="K62">
        <v>2.9</v>
      </c>
      <c r="L62">
        <v>0.28999999999999998</v>
      </c>
      <c r="M62">
        <v>1.22</v>
      </c>
      <c r="N62">
        <v>0.28999999999999998</v>
      </c>
      <c r="P62">
        <f t="shared" si="0"/>
        <v>1.3133940450284137E-2</v>
      </c>
      <c r="Q62">
        <f t="shared" si="1"/>
        <v>8.0824248924825457E-3</v>
      </c>
      <c r="R62">
        <f t="shared" si="2"/>
        <v>1.2387494902298004E-2</v>
      </c>
      <c r="S62">
        <f t="shared" si="3"/>
        <v>1.2325557427786515E-2</v>
      </c>
      <c r="T62">
        <f t="shared" si="4"/>
        <v>6.4246565687214987E-3</v>
      </c>
      <c r="U62">
        <f t="shared" si="5"/>
        <v>1.1360673200788016E-2</v>
      </c>
      <c r="V62">
        <f t="shared" si="6"/>
        <v>6.3114890021388467E-2</v>
      </c>
      <c r="W62">
        <f t="shared" si="7"/>
        <v>1.5002719759182504E-2</v>
      </c>
      <c r="X62" t="s">
        <v>77</v>
      </c>
    </row>
    <row r="63" spans="1:24" x14ac:dyDescent="0.35">
      <c r="A63">
        <v>76</v>
      </c>
      <c r="B63" t="s">
        <v>261</v>
      </c>
      <c r="C63" t="s">
        <v>204</v>
      </c>
      <c r="D63">
        <v>3.22</v>
      </c>
      <c r="E63">
        <v>0.77</v>
      </c>
      <c r="F63">
        <v>3.09</v>
      </c>
      <c r="G63">
        <v>5.15</v>
      </c>
      <c r="H63">
        <v>3.94</v>
      </c>
      <c r="I63">
        <v>2.85</v>
      </c>
      <c r="J63">
        <v>6.7</v>
      </c>
      <c r="K63">
        <v>4.45</v>
      </c>
      <c r="L63">
        <v>6.92</v>
      </c>
      <c r="M63">
        <v>3.2</v>
      </c>
      <c r="N63">
        <v>0.06</v>
      </c>
      <c r="P63">
        <f t="shared" si="0"/>
        <v>3.253176019224225E-2</v>
      </c>
      <c r="Q63">
        <f t="shared" si="1"/>
        <v>7.7793339590144506E-3</v>
      </c>
      <c r="R63">
        <f t="shared" si="2"/>
        <v>3.1897799373417371E-2</v>
      </c>
      <c r="S63">
        <f t="shared" si="3"/>
        <v>2.4403364957527072E-2</v>
      </c>
      <c r="T63">
        <f t="shared" si="4"/>
        <v>2.6247072567337833E-2</v>
      </c>
      <c r="U63">
        <f t="shared" si="5"/>
        <v>1.743275715293334E-2</v>
      </c>
      <c r="V63">
        <f t="shared" si="6"/>
        <v>0.16554725251511732</v>
      </c>
      <c r="W63">
        <f t="shared" si="7"/>
        <v>3.1040109846584493E-3</v>
      </c>
      <c r="X63" t="s">
        <v>77</v>
      </c>
    </row>
    <row r="64" spans="1:24" x14ac:dyDescent="0.35">
      <c r="A64">
        <v>107</v>
      </c>
      <c r="B64" t="s">
        <v>262</v>
      </c>
      <c r="C64" t="s">
        <v>204</v>
      </c>
      <c r="D64">
        <v>1.49</v>
      </c>
      <c r="E64">
        <v>0.52</v>
      </c>
      <c r="F64">
        <v>1.35</v>
      </c>
      <c r="G64">
        <v>0.43</v>
      </c>
      <c r="H64">
        <v>0.59</v>
      </c>
      <c r="I64">
        <v>0</v>
      </c>
      <c r="J64">
        <v>0.18</v>
      </c>
      <c r="K64">
        <v>0.35</v>
      </c>
      <c r="L64">
        <v>0</v>
      </c>
      <c r="M64">
        <v>7.49</v>
      </c>
      <c r="N64">
        <v>0.12</v>
      </c>
      <c r="P64">
        <f t="shared" si="0"/>
        <v>1.5053516362248739E-2</v>
      </c>
      <c r="Q64">
        <f t="shared" si="1"/>
        <v>5.2535761801136551E-3</v>
      </c>
      <c r="R64">
        <f t="shared" si="2"/>
        <v>2.6633114039940715E-3</v>
      </c>
      <c r="S64">
        <f t="shared" si="3"/>
        <v>3.6543109961779115E-3</v>
      </c>
      <c r="T64">
        <f t="shared" si="4"/>
        <v>7.0514523315235974E-4</v>
      </c>
      <c r="U64">
        <f t="shared" si="5"/>
        <v>1.3711157311295881E-3</v>
      </c>
      <c r="V64">
        <f t="shared" si="6"/>
        <v>0.38748403791819641</v>
      </c>
      <c r="W64">
        <f t="shared" si="7"/>
        <v>6.2080219693168986E-3</v>
      </c>
      <c r="X64" t="s">
        <v>77</v>
      </c>
    </row>
    <row r="65" spans="1:24" x14ac:dyDescent="0.35">
      <c r="A65">
        <v>106</v>
      </c>
      <c r="B65" t="s">
        <v>263</v>
      </c>
      <c r="C65" t="s">
        <v>204</v>
      </c>
      <c r="D65">
        <v>0.49</v>
      </c>
      <c r="E65">
        <v>0.59</v>
      </c>
      <c r="F65">
        <v>0.41</v>
      </c>
      <c r="G65">
        <v>0.5</v>
      </c>
      <c r="H65">
        <v>0.39</v>
      </c>
      <c r="I65">
        <v>0.44</v>
      </c>
      <c r="J65">
        <v>0</v>
      </c>
      <c r="K65">
        <v>0.01</v>
      </c>
      <c r="L65">
        <v>0</v>
      </c>
      <c r="M65">
        <v>1.22</v>
      </c>
      <c r="N65">
        <v>0.06</v>
      </c>
      <c r="P65">
        <f t="shared" si="0"/>
        <v>4.9504852466455591E-3</v>
      </c>
      <c r="Q65">
        <f t="shared" si="1"/>
        <v>5.9607883582058771E-3</v>
      </c>
      <c r="R65">
        <f t="shared" si="2"/>
        <v>3.0968737255745011E-3</v>
      </c>
      <c r="S65">
        <f t="shared" si="3"/>
        <v>2.4155615059481112E-3</v>
      </c>
      <c r="T65">
        <f t="shared" si="4"/>
        <v>0</v>
      </c>
      <c r="U65">
        <f t="shared" si="5"/>
        <v>3.9174735175131094E-5</v>
      </c>
      <c r="V65">
        <f t="shared" si="6"/>
        <v>6.3114890021388467E-2</v>
      </c>
      <c r="W65">
        <f t="shared" si="7"/>
        <v>3.1040109846584493E-3</v>
      </c>
      <c r="X65" t="s">
        <v>77</v>
      </c>
    </row>
    <row r="66" spans="1:24" x14ac:dyDescent="0.35">
      <c r="A66">
        <v>1465</v>
      </c>
      <c r="B66" t="s">
        <v>264</v>
      </c>
      <c r="C66" t="s">
        <v>204</v>
      </c>
      <c r="D66">
        <v>1.06</v>
      </c>
      <c r="E66">
        <v>0.85</v>
      </c>
      <c r="F66">
        <v>0.78</v>
      </c>
      <c r="G66">
        <v>1.23</v>
      </c>
      <c r="H66">
        <v>1.06</v>
      </c>
      <c r="I66">
        <v>0.91</v>
      </c>
      <c r="J66">
        <v>0.77</v>
      </c>
      <c r="K66">
        <v>0.72</v>
      </c>
      <c r="L66">
        <v>0.63</v>
      </c>
      <c r="M66">
        <v>0.7</v>
      </c>
      <c r="N66">
        <v>0.12</v>
      </c>
      <c r="P66">
        <f t="shared" si="0"/>
        <v>1.0709212982539374E-2</v>
      </c>
      <c r="Q66">
        <f t="shared" si="1"/>
        <v>8.5875764482627043E-3</v>
      </c>
      <c r="R66">
        <f t="shared" si="2"/>
        <v>7.6183093649132734E-3</v>
      </c>
      <c r="S66">
        <f t="shared" si="3"/>
        <v>6.5653722982179433E-3</v>
      </c>
      <c r="T66">
        <f t="shared" si="4"/>
        <v>3.0164546084850944E-3</v>
      </c>
      <c r="U66">
        <f t="shared" si="5"/>
        <v>2.8205809326094389E-3</v>
      </c>
      <c r="V66">
        <f t="shared" si="6"/>
        <v>3.6213461487681904E-2</v>
      </c>
      <c r="W66">
        <f t="shared" si="7"/>
        <v>6.2080219693168986E-3</v>
      </c>
      <c r="X66" t="s">
        <v>77</v>
      </c>
    </row>
    <row r="67" spans="1:24" x14ac:dyDescent="0.35">
      <c r="A67">
        <v>141</v>
      </c>
      <c r="B67" t="s">
        <v>265</v>
      </c>
      <c r="C67" t="s">
        <v>204</v>
      </c>
      <c r="D67">
        <v>3.95</v>
      </c>
      <c r="E67">
        <v>1.42</v>
      </c>
      <c r="F67">
        <v>3.95</v>
      </c>
      <c r="G67">
        <v>5.51</v>
      </c>
      <c r="H67">
        <v>4.59</v>
      </c>
      <c r="I67">
        <v>4.5199999999999996</v>
      </c>
      <c r="J67">
        <v>5.52</v>
      </c>
      <c r="K67">
        <v>3.35</v>
      </c>
      <c r="L67">
        <v>5.23</v>
      </c>
      <c r="M67">
        <v>0.81</v>
      </c>
      <c r="N67">
        <v>0.06</v>
      </c>
      <c r="P67">
        <f t="shared" si="0"/>
        <v>3.9906972906632573E-2</v>
      </c>
      <c r="Q67">
        <f t="shared" si="1"/>
        <v>1.4346304184156519E-2</v>
      </c>
      <c r="R67">
        <f t="shared" si="2"/>
        <v>3.4127548455831005E-2</v>
      </c>
      <c r="S67">
        <f t="shared" si="3"/>
        <v>2.8429300800773924E-2</v>
      </c>
      <c r="T67">
        <f t="shared" si="4"/>
        <v>2.1624453816672363E-2</v>
      </c>
      <c r="U67">
        <f t="shared" si="5"/>
        <v>1.3123536283668916E-2</v>
      </c>
      <c r="V67">
        <f t="shared" si="6"/>
        <v>4.1904148292889062E-2</v>
      </c>
      <c r="W67">
        <f t="shared" si="7"/>
        <v>3.1040109846584493E-3</v>
      </c>
      <c r="X67" t="s">
        <v>77</v>
      </c>
    </row>
    <row r="68" spans="1:24" x14ac:dyDescent="0.35">
      <c r="A68">
        <v>550</v>
      </c>
      <c r="B68" t="s">
        <v>266</v>
      </c>
      <c r="C68" t="s">
        <v>204</v>
      </c>
      <c r="D68">
        <v>1.22</v>
      </c>
      <c r="E68">
        <v>1.1200000000000001</v>
      </c>
      <c r="F68">
        <v>1.0900000000000001</v>
      </c>
      <c r="G68">
        <v>1.53</v>
      </c>
      <c r="H68">
        <v>1.25</v>
      </c>
      <c r="I68">
        <v>0.85</v>
      </c>
      <c r="J68">
        <v>5.83</v>
      </c>
      <c r="K68">
        <v>4.6399999999999997</v>
      </c>
      <c r="L68">
        <v>5.67</v>
      </c>
      <c r="M68">
        <v>2.56</v>
      </c>
      <c r="N68">
        <v>0.87</v>
      </c>
      <c r="P68">
        <f t="shared" si="0"/>
        <v>1.2325697961035881E-2</v>
      </c>
      <c r="Q68">
        <f t="shared" si="1"/>
        <v>1.1315394849475564E-2</v>
      </c>
      <c r="R68">
        <f t="shared" si="2"/>
        <v>9.4764336002579747E-3</v>
      </c>
      <c r="S68">
        <f t="shared" si="3"/>
        <v>7.7421843139362546E-3</v>
      </c>
      <c r="T68">
        <f t="shared" si="4"/>
        <v>2.2838870607101429E-2</v>
      </c>
      <c r="U68">
        <f t="shared" si="5"/>
        <v>1.8177077121260824E-2</v>
      </c>
      <c r="V68">
        <f t="shared" si="6"/>
        <v>0.13243780201209382</v>
      </c>
      <c r="W68">
        <f t="shared" si="7"/>
        <v>4.5008159277547519E-2</v>
      </c>
      <c r="X68" t="s">
        <v>77</v>
      </c>
    </row>
    <row r="69" spans="1:24" x14ac:dyDescent="0.35">
      <c r="A69">
        <v>19</v>
      </c>
      <c r="B69" t="s">
        <v>267</v>
      </c>
      <c r="C69" t="s">
        <v>204</v>
      </c>
      <c r="D69">
        <v>0.22</v>
      </c>
      <c r="E69">
        <v>0.35</v>
      </c>
      <c r="F69">
        <v>0.08</v>
      </c>
      <c r="G69">
        <v>0.2</v>
      </c>
      <c r="H69">
        <v>0.24</v>
      </c>
      <c r="I69">
        <v>0.19</v>
      </c>
      <c r="J69">
        <v>0.41</v>
      </c>
      <c r="K69">
        <v>0.48</v>
      </c>
      <c r="L69">
        <v>0.27</v>
      </c>
      <c r="M69">
        <v>0.81</v>
      </c>
      <c r="N69">
        <v>1.28</v>
      </c>
      <c r="P69">
        <f t="shared" si="0"/>
        <v>2.2226668454326999E-3</v>
      </c>
      <c r="Q69">
        <f t="shared" si="1"/>
        <v>3.5360608904611134E-3</v>
      </c>
      <c r="R69">
        <f t="shared" si="2"/>
        <v>1.2387494902298007E-3</v>
      </c>
      <c r="S69">
        <f t="shared" si="3"/>
        <v>1.4864993882757608E-3</v>
      </c>
      <c r="T69">
        <f t="shared" si="4"/>
        <v>1.6061641421803747E-3</v>
      </c>
      <c r="U69">
        <f t="shared" si="5"/>
        <v>1.8803872884062926E-3</v>
      </c>
      <c r="V69">
        <f t="shared" si="6"/>
        <v>4.1904148292889062E-2</v>
      </c>
      <c r="W69">
        <f t="shared" si="7"/>
        <v>6.621890100604691E-2</v>
      </c>
      <c r="X69" t="s">
        <v>77</v>
      </c>
    </row>
    <row r="70" spans="1:24" x14ac:dyDescent="0.35">
      <c r="A70">
        <v>515</v>
      </c>
      <c r="B70" t="s">
        <v>268</v>
      </c>
      <c r="C70" t="s">
        <v>204</v>
      </c>
      <c r="D70">
        <v>5.38</v>
      </c>
      <c r="E70">
        <v>4.16</v>
      </c>
      <c r="F70">
        <v>4.3499999999999996</v>
      </c>
      <c r="G70">
        <v>7.75</v>
      </c>
      <c r="H70">
        <v>7.27</v>
      </c>
      <c r="I70">
        <v>11.48</v>
      </c>
      <c r="J70">
        <v>9.59</v>
      </c>
      <c r="K70">
        <v>51.82</v>
      </c>
      <c r="L70">
        <v>0</v>
      </c>
      <c r="M70">
        <v>1.22</v>
      </c>
      <c r="N70">
        <v>0.64</v>
      </c>
      <c r="P70">
        <f t="shared" si="0"/>
        <v>5.4354307401945114E-2</v>
      </c>
      <c r="Q70">
        <f t="shared" si="1"/>
        <v>4.2028609440909241E-2</v>
      </c>
      <c r="R70">
        <f t="shared" si="2"/>
        <v>4.8001542746404773E-2</v>
      </c>
      <c r="S70">
        <f t="shared" si="3"/>
        <v>4.5028543969853251E-2</v>
      </c>
      <c r="T70">
        <f t="shared" si="4"/>
        <v>3.7568571032950721E-2</v>
      </c>
      <c r="U70">
        <f t="shared" si="5"/>
        <v>0.20300347767752935</v>
      </c>
      <c r="V70">
        <f t="shared" si="6"/>
        <v>6.3114890021388467E-2</v>
      </c>
      <c r="W70">
        <f t="shared" si="7"/>
        <v>3.3109450503023455E-2</v>
      </c>
      <c r="X70" t="s">
        <v>77</v>
      </c>
    </row>
    <row r="71" spans="1:24" x14ac:dyDescent="0.35">
      <c r="A71">
        <v>2640</v>
      </c>
      <c r="B71" t="s">
        <v>269</v>
      </c>
      <c r="C71" t="s">
        <v>204</v>
      </c>
      <c r="D71">
        <v>132.52000000000001</v>
      </c>
      <c r="E71">
        <v>38.020000000000003</v>
      </c>
      <c r="F71">
        <v>123.34</v>
      </c>
      <c r="G71">
        <v>213.65</v>
      </c>
      <c r="H71">
        <v>162.75</v>
      </c>
      <c r="I71">
        <v>157.86000000000001</v>
      </c>
      <c r="J71">
        <v>208.49</v>
      </c>
      <c r="K71">
        <v>100.44</v>
      </c>
      <c r="L71">
        <v>222.49</v>
      </c>
      <c r="M71">
        <v>2.27</v>
      </c>
      <c r="N71">
        <v>0.17</v>
      </c>
      <c r="P71">
        <f t="shared" ref="P71:P133" si="8">D71/$E$4*100</f>
        <v>1.3388536834397338</v>
      </c>
      <c r="Q71">
        <f t="shared" ref="Q71:Q133" si="9">E71/$E$4*100</f>
        <v>0.38411724301523298</v>
      </c>
      <c r="R71">
        <f t="shared" ref="R71:R133" si="10">G71/$H$4*100</f>
        <v>1.3232941429379845</v>
      </c>
      <c r="S71">
        <f t="shared" ref="S71:S133" si="11">H71/$H$4*100</f>
        <v>1.0080323976745003</v>
      </c>
      <c r="T71">
        <f t="shared" ref="T71:T133" si="12">J71/$K$4*100</f>
        <v>0.81675405366630827</v>
      </c>
      <c r="U71">
        <f t="shared" ref="U71:U133" si="13">K71/$K$4*100</f>
        <v>0.39347104009901668</v>
      </c>
      <c r="V71">
        <f t="shared" ref="V71:V133" si="14">M71/$N$4*100</f>
        <v>0.11743508225291134</v>
      </c>
      <c r="W71">
        <f t="shared" ref="W71:W133" si="15">N71/$N$4*100</f>
        <v>8.7946977898656076E-3</v>
      </c>
      <c r="X71" t="s">
        <v>77</v>
      </c>
    </row>
    <row r="72" spans="1:24" x14ac:dyDescent="0.35">
      <c r="A72">
        <v>2641</v>
      </c>
      <c r="B72" t="s">
        <v>270</v>
      </c>
      <c r="C72" t="s">
        <v>204</v>
      </c>
      <c r="D72">
        <v>127.63</v>
      </c>
      <c r="E72">
        <v>51.36</v>
      </c>
      <c r="F72">
        <v>135.24</v>
      </c>
      <c r="G72">
        <v>209.86</v>
      </c>
      <c r="H72">
        <v>165.84</v>
      </c>
      <c r="I72">
        <v>167.29</v>
      </c>
      <c r="J72">
        <v>261.93</v>
      </c>
      <c r="K72">
        <v>169.61</v>
      </c>
      <c r="L72">
        <v>279.5</v>
      </c>
      <c r="M72">
        <v>3.89</v>
      </c>
      <c r="N72">
        <v>0.87</v>
      </c>
      <c r="P72">
        <f t="shared" si="8"/>
        <v>1.2894498612844341</v>
      </c>
      <c r="Q72">
        <f t="shared" si="9"/>
        <v>0.51889167809737946</v>
      </c>
      <c r="R72">
        <f t="shared" si="10"/>
        <v>1.29981984009813</v>
      </c>
      <c r="S72">
        <f t="shared" si="11"/>
        <v>1.0271710772985507</v>
      </c>
      <c r="T72">
        <f t="shared" si="12"/>
        <v>1.0261038384422088</v>
      </c>
      <c r="U72">
        <f t="shared" si="13"/>
        <v>0.66444268330539857</v>
      </c>
      <c r="V72">
        <f t="shared" si="14"/>
        <v>0.20124337883868945</v>
      </c>
      <c r="W72">
        <f t="shared" si="15"/>
        <v>4.5008159277547519E-2</v>
      </c>
      <c r="X72" t="s">
        <v>77</v>
      </c>
    </row>
    <row r="73" spans="1:24" x14ac:dyDescent="0.35">
      <c r="A73">
        <v>2642</v>
      </c>
      <c r="B73" t="s">
        <v>271</v>
      </c>
      <c r="C73" t="s">
        <v>204</v>
      </c>
      <c r="D73">
        <v>4.4000000000000004</v>
      </c>
      <c r="E73">
        <v>8.7899999999999991</v>
      </c>
      <c r="F73">
        <v>0</v>
      </c>
      <c r="I73" t="s">
        <v>272</v>
      </c>
      <c r="J73">
        <v>15.35</v>
      </c>
      <c r="K73">
        <v>28.77</v>
      </c>
      <c r="L73">
        <v>16.559999999999999</v>
      </c>
      <c r="M73">
        <v>0</v>
      </c>
      <c r="N73">
        <v>4.12</v>
      </c>
      <c r="P73">
        <f t="shared" si="8"/>
        <v>4.4453336908654002E-2</v>
      </c>
      <c r="Q73">
        <f t="shared" si="9"/>
        <v>8.8805643506151957E-2</v>
      </c>
      <c r="R73">
        <f t="shared" si="10"/>
        <v>0</v>
      </c>
      <c r="S73">
        <f t="shared" si="11"/>
        <v>0</v>
      </c>
      <c r="T73">
        <f t="shared" si="12"/>
        <v>6.0133218493826232E-2</v>
      </c>
      <c r="U73">
        <f t="shared" si="13"/>
        <v>0.11270571309885216</v>
      </c>
      <c r="V73">
        <f t="shared" si="14"/>
        <v>0</v>
      </c>
      <c r="W73">
        <f t="shared" si="15"/>
        <v>0.21314208761321354</v>
      </c>
      <c r="X73" t="s">
        <v>77</v>
      </c>
    </row>
    <row r="74" spans="1:24" x14ac:dyDescent="0.35">
      <c r="A74">
        <v>3043</v>
      </c>
      <c r="B74" t="s">
        <v>273</v>
      </c>
      <c r="C74" t="s">
        <v>204</v>
      </c>
      <c r="D74">
        <v>9.43</v>
      </c>
      <c r="E74">
        <v>4.2699999999999996</v>
      </c>
      <c r="F74">
        <v>10.78</v>
      </c>
      <c r="G74">
        <v>5.94</v>
      </c>
      <c r="H74">
        <v>4.3099999999999996</v>
      </c>
      <c r="I74">
        <v>6.8</v>
      </c>
      <c r="J74">
        <v>18.38</v>
      </c>
      <c r="K74">
        <v>20.14</v>
      </c>
      <c r="L74">
        <v>10.31</v>
      </c>
      <c r="M74">
        <v>0.64</v>
      </c>
      <c r="N74">
        <v>0.35</v>
      </c>
      <c r="P74">
        <f t="shared" si="8"/>
        <v>9.5271583420138001E-2</v>
      </c>
      <c r="Q74">
        <f t="shared" si="9"/>
        <v>4.3139942863625581E-2</v>
      </c>
      <c r="R74">
        <f t="shared" si="10"/>
        <v>3.6790859859825081E-2</v>
      </c>
      <c r="S74">
        <f t="shared" si="11"/>
        <v>2.66950515144522E-2</v>
      </c>
      <c r="T74">
        <f t="shared" si="12"/>
        <v>7.2003163251890948E-2</v>
      </c>
      <c r="U74">
        <f t="shared" si="13"/>
        <v>7.8897916642714033E-2</v>
      </c>
      <c r="V74">
        <f t="shared" si="14"/>
        <v>3.3109450503023455E-2</v>
      </c>
      <c r="W74">
        <f t="shared" si="15"/>
        <v>1.8106730743840952E-2</v>
      </c>
      <c r="X74" t="s">
        <v>77</v>
      </c>
    </row>
    <row r="75" spans="1:24" x14ac:dyDescent="0.35">
      <c r="A75">
        <v>2643</v>
      </c>
      <c r="B75" t="s">
        <v>274</v>
      </c>
      <c r="C75" t="s">
        <v>204</v>
      </c>
      <c r="D75">
        <v>6.03</v>
      </c>
      <c r="E75">
        <v>2.93</v>
      </c>
      <c r="F75">
        <v>6.19</v>
      </c>
      <c r="G75">
        <v>8.8800000000000008</v>
      </c>
      <c r="H75">
        <v>7.76</v>
      </c>
      <c r="I75">
        <v>7.14</v>
      </c>
      <c r="J75">
        <v>11.59</v>
      </c>
      <c r="K75">
        <v>7.09</v>
      </c>
      <c r="L75">
        <v>11.71</v>
      </c>
      <c r="M75">
        <v>2.0299999999999998</v>
      </c>
      <c r="N75">
        <v>0.23</v>
      </c>
      <c r="P75">
        <f t="shared" si="8"/>
        <v>6.0921277627087184E-2</v>
      </c>
      <c r="Q75">
        <f t="shared" si="9"/>
        <v>2.9601881168717325E-2</v>
      </c>
      <c r="R75">
        <f t="shared" si="10"/>
        <v>5.5000477366203157E-2</v>
      </c>
      <c r="S75">
        <f t="shared" si="11"/>
        <v>4.8063480220916263E-2</v>
      </c>
      <c r="T75">
        <f t="shared" si="12"/>
        <v>4.5403518067976933E-2</v>
      </c>
      <c r="U75">
        <f t="shared" si="13"/>
        <v>2.7774887239167944E-2</v>
      </c>
      <c r="V75">
        <f t="shared" si="14"/>
        <v>0.10501903831427752</v>
      </c>
      <c r="W75">
        <f t="shared" si="15"/>
        <v>1.1898708774524057E-2</v>
      </c>
      <c r="X75" t="s">
        <v>77</v>
      </c>
    </row>
    <row r="76" spans="1:24" x14ac:dyDescent="0.35">
      <c r="A76">
        <v>2645</v>
      </c>
      <c r="B76" t="s">
        <v>275</v>
      </c>
      <c r="C76" t="s">
        <v>204</v>
      </c>
      <c r="D76">
        <v>25.8</v>
      </c>
      <c r="E76">
        <v>13.44</v>
      </c>
      <c r="F76">
        <v>24.83</v>
      </c>
      <c r="G76">
        <v>36.32</v>
      </c>
      <c r="H76">
        <v>37.29</v>
      </c>
      <c r="I76">
        <v>30.38</v>
      </c>
      <c r="J76">
        <v>43.15</v>
      </c>
      <c r="K76">
        <v>22.83</v>
      </c>
      <c r="L76">
        <v>47.82</v>
      </c>
      <c r="M76">
        <v>0.23</v>
      </c>
      <c r="N76">
        <v>0.06</v>
      </c>
      <c r="P76">
        <f t="shared" si="8"/>
        <v>0.26065820278256208</v>
      </c>
      <c r="Q76">
        <f t="shared" si="9"/>
        <v>0.13578473819370676</v>
      </c>
      <c r="R76">
        <f t="shared" si="10"/>
        <v>0.22495690742573179</v>
      </c>
      <c r="S76">
        <f t="shared" si="11"/>
        <v>0.23096484245334631</v>
      </c>
      <c r="T76">
        <f t="shared" si="12"/>
        <v>0.16903898228069067</v>
      </c>
      <c r="U76">
        <f t="shared" si="13"/>
        <v>8.9435920404824273E-2</v>
      </c>
      <c r="V76">
        <f t="shared" si="14"/>
        <v>1.1898708774524057E-2</v>
      </c>
      <c r="W76">
        <f t="shared" si="15"/>
        <v>3.1040109846584493E-3</v>
      </c>
      <c r="X76" t="s">
        <v>77</v>
      </c>
    </row>
    <row r="77" spans="1:24" x14ac:dyDescent="0.35">
      <c r="A77">
        <v>2644</v>
      </c>
      <c r="B77" t="s">
        <v>276</v>
      </c>
      <c r="C77" t="s">
        <v>204</v>
      </c>
      <c r="D77">
        <v>2.71</v>
      </c>
      <c r="E77">
        <v>1.17</v>
      </c>
      <c r="F77">
        <v>2.69</v>
      </c>
      <c r="G77">
        <v>2.31</v>
      </c>
      <c r="H77">
        <v>1.78</v>
      </c>
      <c r="I77">
        <v>1.87</v>
      </c>
      <c r="J77">
        <v>2.89</v>
      </c>
      <c r="K77">
        <v>2.0099999999999998</v>
      </c>
      <c r="L77">
        <v>3.44</v>
      </c>
      <c r="M77">
        <v>0.7</v>
      </c>
      <c r="N77">
        <v>0.06</v>
      </c>
      <c r="P77">
        <f t="shared" si="8"/>
        <v>2.7379214323284624E-2</v>
      </c>
      <c r="Q77">
        <f t="shared" si="9"/>
        <v>1.1820546405255721E-2</v>
      </c>
      <c r="R77">
        <f t="shared" si="10"/>
        <v>1.4307556612154198E-2</v>
      </c>
      <c r="S77">
        <f t="shared" si="11"/>
        <v>1.1024870463045226E-2</v>
      </c>
      <c r="T77">
        <f t="shared" si="12"/>
        <v>1.1321498465612886E-2</v>
      </c>
      <c r="U77">
        <f t="shared" si="13"/>
        <v>7.8741217702013484E-3</v>
      </c>
      <c r="V77">
        <f t="shared" si="14"/>
        <v>3.6213461487681904E-2</v>
      </c>
      <c r="W77">
        <f t="shared" si="15"/>
        <v>3.1040109846584493E-3</v>
      </c>
      <c r="X77" t="s">
        <v>77</v>
      </c>
    </row>
    <row r="78" spans="1:24" x14ac:dyDescent="0.35">
      <c r="A78">
        <v>1670</v>
      </c>
      <c r="B78" t="s">
        <v>277</v>
      </c>
      <c r="C78" t="s">
        <v>194</v>
      </c>
      <c r="D78">
        <v>317.60000000000002</v>
      </c>
      <c r="E78">
        <v>258.17</v>
      </c>
      <c r="F78" t="s">
        <v>195</v>
      </c>
      <c r="G78">
        <v>445.33</v>
      </c>
      <c r="H78">
        <v>473.84</v>
      </c>
      <c r="I78">
        <v>244.73</v>
      </c>
      <c r="J78">
        <v>99.71</v>
      </c>
      <c r="K78">
        <v>80.13</v>
      </c>
      <c r="L78" t="s">
        <v>195</v>
      </c>
      <c r="M78">
        <v>4.21</v>
      </c>
      <c r="N78">
        <v>3.39</v>
      </c>
      <c r="P78">
        <f t="shared" si="8"/>
        <v>3.2087226823155706</v>
      </c>
      <c r="Q78">
        <f t="shared" si="9"/>
        <v>2.6082995431152738</v>
      </c>
      <c r="R78">
        <f t="shared" si="10"/>
        <v>2.7582615524201852</v>
      </c>
      <c r="S78">
        <f t="shared" si="11"/>
        <v>2.9348452922524437</v>
      </c>
      <c r="T78">
        <f t="shared" si="12"/>
        <v>0.39061128443123211</v>
      </c>
      <c r="U78">
        <f t="shared" si="13"/>
        <v>0.31390715295832544</v>
      </c>
      <c r="V78">
        <f t="shared" si="14"/>
        <v>0.21779810409020117</v>
      </c>
      <c r="W78">
        <f t="shared" si="15"/>
        <v>0.17537662063320239</v>
      </c>
      <c r="X78" t="s">
        <v>77</v>
      </c>
    </row>
    <row r="79" spans="1:24" x14ac:dyDescent="0.35">
      <c r="A79">
        <v>3024</v>
      </c>
      <c r="B79" t="s">
        <v>278</v>
      </c>
      <c r="C79" t="s">
        <v>194</v>
      </c>
      <c r="D79">
        <v>35.46</v>
      </c>
      <c r="E79">
        <v>5</v>
      </c>
      <c r="F79" t="s">
        <v>195</v>
      </c>
      <c r="G79">
        <v>49.08</v>
      </c>
      <c r="H79">
        <v>27.06</v>
      </c>
      <c r="I79">
        <v>41.66</v>
      </c>
      <c r="J79">
        <v>7.41</v>
      </c>
      <c r="K79">
        <v>1.04</v>
      </c>
      <c r="L79" t="s">
        <v>195</v>
      </c>
      <c r="M79">
        <v>0</v>
      </c>
      <c r="N79">
        <v>0.12</v>
      </c>
      <c r="P79">
        <f t="shared" si="8"/>
        <v>0.35825348335928886</v>
      </c>
      <c r="Q79">
        <f t="shared" si="9"/>
        <v>5.0515155578015912E-2</v>
      </c>
      <c r="R79">
        <f t="shared" si="10"/>
        <v>0.30398912490239305</v>
      </c>
      <c r="S79">
        <f t="shared" si="11"/>
        <v>0.16760280602809202</v>
      </c>
      <c r="T79">
        <f t="shared" si="12"/>
        <v>2.9028478764772145E-2</v>
      </c>
      <c r="U79">
        <f t="shared" si="13"/>
        <v>4.0741724582136337E-3</v>
      </c>
      <c r="V79">
        <f t="shared" si="14"/>
        <v>0</v>
      </c>
      <c r="W79">
        <f t="shared" si="15"/>
        <v>6.2080219693168986E-3</v>
      </c>
      <c r="X79" t="s">
        <v>77</v>
      </c>
    </row>
    <row r="80" spans="1:24" x14ac:dyDescent="0.35">
      <c r="A80">
        <v>1747</v>
      </c>
      <c r="B80" t="s">
        <v>279</v>
      </c>
      <c r="C80" t="s">
        <v>194</v>
      </c>
      <c r="D80">
        <v>36.6</v>
      </c>
      <c r="E80">
        <v>3.64</v>
      </c>
      <c r="F80" t="s">
        <v>195</v>
      </c>
      <c r="G80">
        <v>57.73</v>
      </c>
      <c r="H80">
        <v>46.3</v>
      </c>
      <c r="I80">
        <v>49.9</v>
      </c>
      <c r="J80">
        <v>8.6300000000000008</v>
      </c>
      <c r="K80">
        <v>0.86</v>
      </c>
      <c r="L80" t="s">
        <v>195</v>
      </c>
      <c r="M80">
        <v>9.48</v>
      </c>
      <c r="N80">
        <v>0.95</v>
      </c>
      <c r="P80">
        <f t="shared" si="8"/>
        <v>0.36977093883107648</v>
      </c>
      <c r="Q80">
        <f t="shared" si="9"/>
        <v>3.6775033260795585E-2</v>
      </c>
      <c r="R80">
        <f t="shared" si="10"/>
        <v>0.35756504035483194</v>
      </c>
      <c r="S80">
        <f t="shared" si="11"/>
        <v>0.28677050698819884</v>
      </c>
      <c r="T80">
        <f t="shared" si="12"/>
        <v>3.3807796456138142E-2</v>
      </c>
      <c r="U80">
        <f t="shared" si="13"/>
        <v>3.3690272250612736E-3</v>
      </c>
      <c r="V80">
        <f t="shared" si="14"/>
        <v>0.49043373557603498</v>
      </c>
      <c r="W80">
        <f t="shared" si="15"/>
        <v>4.9146840590425442E-2</v>
      </c>
      <c r="X80" t="s">
        <v>77</v>
      </c>
    </row>
    <row r="81" spans="1:24" x14ac:dyDescent="0.35">
      <c r="A81">
        <v>1013</v>
      </c>
      <c r="B81" t="s">
        <v>280</v>
      </c>
      <c r="C81" t="s">
        <v>204</v>
      </c>
      <c r="D81">
        <v>24.76</v>
      </c>
      <c r="E81">
        <v>17.170000000000002</v>
      </c>
      <c r="F81">
        <v>29.8</v>
      </c>
      <c r="G81">
        <v>36.26</v>
      </c>
      <c r="H81">
        <v>23.85</v>
      </c>
      <c r="I81">
        <v>37.06</v>
      </c>
      <c r="J81">
        <v>104.39</v>
      </c>
      <c r="K81">
        <v>71.89</v>
      </c>
      <c r="L81">
        <v>81.89</v>
      </c>
      <c r="M81">
        <v>5.63</v>
      </c>
      <c r="N81">
        <v>2.09</v>
      </c>
      <c r="P81">
        <f t="shared" si="8"/>
        <v>0.25015105042233476</v>
      </c>
      <c r="Q81">
        <f t="shared" si="9"/>
        <v>0.17346904425490664</v>
      </c>
      <c r="R81">
        <f t="shared" si="10"/>
        <v>0.22458528257866284</v>
      </c>
      <c r="S81">
        <f t="shared" si="11"/>
        <v>0.14772087670990372</v>
      </c>
      <c r="T81">
        <f t="shared" si="12"/>
        <v>0.40894506049319351</v>
      </c>
      <c r="U81">
        <f t="shared" si="13"/>
        <v>0.28162717117401742</v>
      </c>
      <c r="V81">
        <f t="shared" si="14"/>
        <v>0.29125969739378449</v>
      </c>
      <c r="W81">
        <f t="shared" si="15"/>
        <v>0.10812304929893597</v>
      </c>
      <c r="X81" t="s">
        <v>77</v>
      </c>
    </row>
    <row r="82" spans="1:24" x14ac:dyDescent="0.35">
      <c r="A82">
        <v>2105</v>
      </c>
      <c r="B82" t="s">
        <v>281</v>
      </c>
      <c r="C82" t="s">
        <v>194</v>
      </c>
      <c r="D82">
        <v>33.159999999999997</v>
      </c>
      <c r="E82">
        <v>11.46</v>
      </c>
      <c r="F82" t="s">
        <v>195</v>
      </c>
      <c r="G82">
        <v>45.42</v>
      </c>
      <c r="H82">
        <v>29.49</v>
      </c>
      <c r="I82">
        <v>48.62</v>
      </c>
      <c r="J82">
        <v>2.86</v>
      </c>
      <c r="K82">
        <v>1.55</v>
      </c>
      <c r="L82">
        <v>3.36</v>
      </c>
      <c r="M82">
        <v>0.73</v>
      </c>
      <c r="N82">
        <v>0.28000000000000003</v>
      </c>
      <c r="P82">
        <f t="shared" si="8"/>
        <v>0.33501651179340147</v>
      </c>
      <c r="Q82">
        <f t="shared" si="9"/>
        <v>0.11578073658481247</v>
      </c>
      <c r="R82">
        <f t="shared" si="10"/>
        <v>0.28132000923118772</v>
      </c>
      <c r="S82">
        <f t="shared" si="11"/>
        <v>0.1826536123343841</v>
      </c>
      <c r="T82">
        <f t="shared" si="12"/>
        <v>1.1203974260087492E-2</v>
      </c>
      <c r="U82">
        <f t="shared" si="13"/>
        <v>6.0720839521453199E-3</v>
      </c>
      <c r="V82">
        <f t="shared" si="14"/>
        <v>3.7765466980011132E-2</v>
      </c>
      <c r="W82">
        <f t="shared" si="15"/>
        <v>1.4485384595072764E-2</v>
      </c>
      <c r="X82" t="s">
        <v>77</v>
      </c>
    </row>
    <row r="83" spans="1:24" x14ac:dyDescent="0.35">
      <c r="A83">
        <v>3044</v>
      </c>
      <c r="B83" t="s">
        <v>282</v>
      </c>
      <c r="C83" t="s">
        <v>194</v>
      </c>
      <c r="D83">
        <v>17.34</v>
      </c>
      <c r="E83">
        <v>21.91</v>
      </c>
      <c r="F83" t="s">
        <v>195</v>
      </c>
      <c r="G83">
        <v>10.18</v>
      </c>
      <c r="H83">
        <v>9.9700000000000006</v>
      </c>
      <c r="I83">
        <v>9.0500000000000007</v>
      </c>
      <c r="J83">
        <v>16.38</v>
      </c>
      <c r="K83">
        <v>11.42</v>
      </c>
      <c r="L83">
        <v>15.45</v>
      </c>
      <c r="M83">
        <v>0</v>
      </c>
      <c r="N83">
        <v>0.09</v>
      </c>
      <c r="P83">
        <f t="shared" si="8"/>
        <v>0.17518655954455917</v>
      </c>
      <c r="Q83">
        <f t="shared" si="9"/>
        <v>0.22135741174286569</v>
      </c>
      <c r="R83">
        <f t="shared" si="10"/>
        <v>6.3052349052696841E-2</v>
      </c>
      <c r="S83">
        <f t="shared" si="11"/>
        <v>6.1751662087955558E-2</v>
      </c>
      <c r="T83">
        <f t="shared" si="12"/>
        <v>6.4168216216864735E-2</v>
      </c>
      <c r="U83">
        <f t="shared" si="13"/>
        <v>4.473754756999971E-2</v>
      </c>
      <c r="V83">
        <f t="shared" si="14"/>
        <v>0</v>
      </c>
      <c r="W83">
        <f t="shared" si="15"/>
        <v>4.656016476987674E-3</v>
      </c>
      <c r="X83" t="s">
        <v>77</v>
      </c>
    </row>
    <row r="84" spans="1:24" x14ac:dyDescent="0.35">
      <c r="A84">
        <v>1012</v>
      </c>
      <c r="B84" t="s">
        <v>283</v>
      </c>
      <c r="C84" t="s">
        <v>194</v>
      </c>
      <c r="D84">
        <v>12.85</v>
      </c>
      <c r="E84">
        <v>6.87</v>
      </c>
      <c r="F84" t="s">
        <v>195</v>
      </c>
      <c r="G84">
        <v>24.25</v>
      </c>
      <c r="H84">
        <v>15.45</v>
      </c>
      <c r="I84">
        <v>16.489999999999998</v>
      </c>
      <c r="J84">
        <v>14.7</v>
      </c>
      <c r="K84">
        <v>10.01</v>
      </c>
      <c r="L84">
        <v>14.14</v>
      </c>
      <c r="M84">
        <v>0</v>
      </c>
      <c r="N84">
        <v>0.09</v>
      </c>
      <c r="P84">
        <f t="shared" si="8"/>
        <v>0.12982394983550088</v>
      </c>
      <c r="Q84">
        <f t="shared" si="9"/>
        <v>6.9407823764193854E-2</v>
      </c>
      <c r="R84">
        <f t="shared" si="10"/>
        <v>0.15019837569036332</v>
      </c>
      <c r="S84">
        <f t="shared" si="11"/>
        <v>9.5693398120252085E-2</v>
      </c>
      <c r="T84">
        <f t="shared" si="12"/>
        <v>5.7586860707442705E-2</v>
      </c>
      <c r="U84">
        <f t="shared" si="13"/>
        <v>3.9213909910306224E-2</v>
      </c>
      <c r="V84">
        <f t="shared" si="14"/>
        <v>0</v>
      </c>
      <c r="W84">
        <f t="shared" si="15"/>
        <v>4.656016476987674E-3</v>
      </c>
      <c r="X84" t="s">
        <v>77</v>
      </c>
    </row>
    <row r="85" spans="1:24" x14ac:dyDescent="0.35">
      <c r="A85">
        <v>1015</v>
      </c>
      <c r="B85" t="s">
        <v>284</v>
      </c>
      <c r="C85" t="s">
        <v>150</v>
      </c>
      <c r="D85">
        <v>0.33</v>
      </c>
      <c r="E85">
        <v>0.09</v>
      </c>
      <c r="F85">
        <v>0.33</v>
      </c>
      <c r="G85">
        <v>0.94</v>
      </c>
      <c r="H85">
        <v>0.46</v>
      </c>
      <c r="I85">
        <v>0.89</v>
      </c>
      <c r="J85">
        <v>0.19</v>
      </c>
      <c r="K85">
        <v>0.11</v>
      </c>
      <c r="L85">
        <v>0.2</v>
      </c>
      <c r="M85">
        <v>0.32</v>
      </c>
      <c r="N85">
        <v>0.04</v>
      </c>
      <c r="P85">
        <f t="shared" si="8"/>
        <v>3.3340002681490504E-3</v>
      </c>
      <c r="Q85">
        <f t="shared" si="9"/>
        <v>9.0927280040428628E-4</v>
      </c>
      <c r="R85">
        <f t="shared" si="10"/>
        <v>5.8221226040800628E-3</v>
      </c>
      <c r="S85">
        <f t="shared" si="11"/>
        <v>2.8491238275285416E-3</v>
      </c>
      <c r="T85">
        <f t="shared" si="12"/>
        <v>7.443199683274908E-4</v>
      </c>
      <c r="U85">
        <f t="shared" si="13"/>
        <v>4.3092208692644204E-4</v>
      </c>
      <c r="V85">
        <f t="shared" si="14"/>
        <v>1.6554725251511727E-2</v>
      </c>
      <c r="W85">
        <f t="shared" si="15"/>
        <v>2.0693406564389659E-3</v>
      </c>
      <c r="X85" t="s">
        <v>77</v>
      </c>
    </row>
    <row r="86" spans="1:24" x14ac:dyDescent="0.35">
      <c r="A86">
        <v>469</v>
      </c>
      <c r="B86" t="s">
        <v>285</v>
      </c>
      <c r="C86" t="s">
        <v>194</v>
      </c>
      <c r="D86">
        <v>23.51</v>
      </c>
      <c r="E86">
        <v>42.17</v>
      </c>
      <c r="F86" t="s">
        <v>195</v>
      </c>
      <c r="I86" t="s">
        <v>272</v>
      </c>
      <c r="L86" t="s">
        <v>272</v>
      </c>
      <c r="P86">
        <f t="shared" si="8"/>
        <v>0.23752226152783082</v>
      </c>
      <c r="Q86">
        <f t="shared" si="9"/>
        <v>0.42604482214498618</v>
      </c>
      <c r="R86">
        <f t="shared" si="10"/>
        <v>0</v>
      </c>
      <c r="S86">
        <f t="shared" si="11"/>
        <v>0</v>
      </c>
      <c r="T86">
        <f t="shared" si="12"/>
        <v>0</v>
      </c>
      <c r="U86">
        <f t="shared" si="13"/>
        <v>0</v>
      </c>
      <c r="V86">
        <f t="shared" si="14"/>
        <v>0</v>
      </c>
      <c r="W86">
        <f t="shared" si="15"/>
        <v>0</v>
      </c>
      <c r="X86" t="s">
        <v>77</v>
      </c>
    </row>
    <row r="87" spans="1:24" x14ac:dyDescent="0.35">
      <c r="A87">
        <v>839</v>
      </c>
      <c r="B87" t="s">
        <v>286</v>
      </c>
      <c r="C87" t="s">
        <v>287</v>
      </c>
      <c r="D87">
        <v>424.32</v>
      </c>
      <c r="E87">
        <v>302.63</v>
      </c>
      <c r="F87">
        <v>480.21</v>
      </c>
      <c r="G87">
        <v>599.97</v>
      </c>
      <c r="H87">
        <v>470.71</v>
      </c>
      <c r="I87">
        <v>573.12</v>
      </c>
      <c r="J87">
        <v>172.68</v>
      </c>
      <c r="K87">
        <v>123.79</v>
      </c>
      <c r="L87">
        <v>191.76</v>
      </c>
      <c r="M87">
        <v>18.86</v>
      </c>
      <c r="N87">
        <v>6.54</v>
      </c>
      <c r="P87">
        <f t="shared" si="8"/>
        <v>4.286918162972742</v>
      </c>
      <c r="Q87">
        <f t="shared" si="9"/>
        <v>3.0574803065149907</v>
      </c>
      <c r="R87">
        <f t="shared" si="10"/>
        <v>3.7160626582658676</v>
      </c>
      <c r="S87">
        <f t="shared" si="11"/>
        <v>2.9154588627303473</v>
      </c>
      <c r="T87">
        <f t="shared" si="12"/>
        <v>0.67646932700416385</v>
      </c>
      <c r="U87">
        <f t="shared" si="13"/>
        <v>0.48494404673294783</v>
      </c>
      <c r="V87">
        <f t="shared" si="14"/>
        <v>0.97569411951097251</v>
      </c>
      <c r="W87">
        <f t="shared" si="15"/>
        <v>0.33833719732777096</v>
      </c>
      <c r="X87" t="s">
        <v>78</v>
      </c>
    </row>
    <row r="88" spans="1:24" x14ac:dyDescent="0.35">
      <c r="A88">
        <v>281</v>
      </c>
      <c r="B88" t="s">
        <v>288</v>
      </c>
      <c r="C88" t="s">
        <v>204</v>
      </c>
      <c r="D88">
        <v>258.86</v>
      </c>
      <c r="E88">
        <v>69.739999999999995</v>
      </c>
      <c r="F88">
        <v>256.31</v>
      </c>
      <c r="G88">
        <v>426.1</v>
      </c>
      <c r="H88">
        <v>211.34</v>
      </c>
      <c r="I88">
        <v>274.37</v>
      </c>
      <c r="J88">
        <v>549.17999999999995</v>
      </c>
      <c r="K88">
        <v>463.84</v>
      </c>
      <c r="L88">
        <v>391.63</v>
      </c>
      <c r="M88">
        <v>106.66</v>
      </c>
      <c r="N88">
        <v>22.66</v>
      </c>
      <c r="P88">
        <f t="shared" si="8"/>
        <v>2.6152706345850398</v>
      </c>
      <c r="Q88">
        <f t="shared" si="9"/>
        <v>0.7045853900021658</v>
      </c>
      <c r="R88">
        <f t="shared" si="10"/>
        <v>2.6391557889345902</v>
      </c>
      <c r="S88">
        <f t="shared" si="11"/>
        <v>1.3089865863258303</v>
      </c>
      <c r="T88">
        <f t="shared" si="12"/>
        <v>2.1513981063478491</v>
      </c>
      <c r="U88">
        <f t="shared" si="13"/>
        <v>1.8170809163632804</v>
      </c>
      <c r="V88">
        <f t="shared" si="14"/>
        <v>5.5178968603945027</v>
      </c>
      <c r="W88">
        <f t="shared" si="15"/>
        <v>1.1722814818726743</v>
      </c>
      <c r="X88" t="s">
        <v>77</v>
      </c>
    </row>
    <row r="89" spans="1:24" x14ac:dyDescent="0.35">
      <c r="A89">
        <v>2562</v>
      </c>
      <c r="B89" t="s">
        <v>289</v>
      </c>
      <c r="C89" t="s">
        <v>204</v>
      </c>
      <c r="D89">
        <v>45.63</v>
      </c>
      <c r="E89">
        <v>9.32</v>
      </c>
      <c r="F89">
        <v>46.61</v>
      </c>
      <c r="G89">
        <v>58.76</v>
      </c>
      <c r="H89">
        <v>34.380000000000003</v>
      </c>
      <c r="I89">
        <v>54.58</v>
      </c>
      <c r="J89">
        <v>174.59</v>
      </c>
      <c r="K89">
        <v>119.24</v>
      </c>
      <c r="L89">
        <v>174.23</v>
      </c>
      <c r="M89">
        <v>2.3199999999999998</v>
      </c>
      <c r="N89">
        <v>0.52</v>
      </c>
      <c r="P89">
        <f t="shared" si="8"/>
        <v>0.46100130980497322</v>
      </c>
      <c r="Q89">
        <f t="shared" si="9"/>
        <v>9.4160249997421661E-2</v>
      </c>
      <c r="R89">
        <f t="shared" si="10"/>
        <v>0.36394460022951536</v>
      </c>
      <c r="S89">
        <f t="shared" si="11"/>
        <v>0.21294103737050274</v>
      </c>
      <c r="T89">
        <f t="shared" si="12"/>
        <v>0.68395170142261374</v>
      </c>
      <c r="U89">
        <f t="shared" si="13"/>
        <v>0.46711954222826313</v>
      </c>
      <c r="V89">
        <f t="shared" si="14"/>
        <v>0.12002175807346004</v>
      </c>
      <c r="W89">
        <f t="shared" si="15"/>
        <v>2.690142853370656E-2</v>
      </c>
      <c r="X89" t="s">
        <v>77</v>
      </c>
    </row>
    <row r="90" spans="1:24" x14ac:dyDescent="0.35">
      <c r="A90">
        <v>536</v>
      </c>
      <c r="B90" t="s">
        <v>290</v>
      </c>
      <c r="C90" t="s">
        <v>204</v>
      </c>
      <c r="D90">
        <v>80.400000000000006</v>
      </c>
      <c r="E90">
        <v>15.47</v>
      </c>
      <c r="F90">
        <v>78.38</v>
      </c>
      <c r="G90">
        <v>138.84</v>
      </c>
      <c r="H90">
        <v>44.19</v>
      </c>
      <c r="I90">
        <v>133.28</v>
      </c>
      <c r="J90">
        <v>172.71</v>
      </c>
      <c r="K90">
        <v>96.68</v>
      </c>
      <c r="L90">
        <v>180.76</v>
      </c>
      <c r="M90">
        <v>9.93</v>
      </c>
      <c r="N90">
        <v>0.87</v>
      </c>
      <c r="P90">
        <f t="shared" si="8"/>
        <v>0.81228370169449582</v>
      </c>
      <c r="Q90">
        <f t="shared" si="9"/>
        <v>0.1562938913583812</v>
      </c>
      <c r="R90">
        <f t="shared" si="10"/>
        <v>0.85993989611752764</v>
      </c>
      <c r="S90">
        <f t="shared" si="11"/>
        <v>0.27370169986627441</v>
      </c>
      <c r="T90">
        <f t="shared" si="12"/>
        <v>0.67658685120968909</v>
      </c>
      <c r="U90">
        <f t="shared" si="13"/>
        <v>0.37874133967316742</v>
      </c>
      <c r="V90">
        <f t="shared" si="14"/>
        <v>0.51371381796097337</v>
      </c>
      <c r="W90">
        <f t="shared" si="15"/>
        <v>4.5008159277547519E-2</v>
      </c>
      <c r="X90" t="s">
        <v>77</v>
      </c>
    </row>
    <row r="91" spans="1:24" x14ac:dyDescent="0.35">
      <c r="A91">
        <v>544</v>
      </c>
      <c r="B91" t="s">
        <v>291</v>
      </c>
      <c r="C91" t="s">
        <v>204</v>
      </c>
      <c r="D91">
        <v>11.45</v>
      </c>
      <c r="E91">
        <v>4.4800000000000004</v>
      </c>
      <c r="F91">
        <v>11.7</v>
      </c>
      <c r="G91">
        <v>21.49</v>
      </c>
      <c r="H91">
        <v>9.19</v>
      </c>
      <c r="I91">
        <v>23.11</v>
      </c>
      <c r="J91">
        <v>32.08</v>
      </c>
      <c r="K91">
        <v>18.95</v>
      </c>
      <c r="L91">
        <v>34.47</v>
      </c>
      <c r="M91">
        <v>3.89</v>
      </c>
      <c r="N91">
        <v>0.06</v>
      </c>
      <c r="P91">
        <f t="shared" si="8"/>
        <v>0.11567970627365642</v>
      </c>
      <c r="Q91">
        <f t="shared" si="9"/>
        <v>4.5261579397902256E-2</v>
      </c>
      <c r="R91">
        <f t="shared" si="10"/>
        <v>0.13310363272519207</v>
      </c>
      <c r="S91">
        <f t="shared" si="11"/>
        <v>5.6920539076059332E-2</v>
      </c>
      <c r="T91">
        <f t="shared" si="12"/>
        <v>0.12567255044182052</v>
      </c>
      <c r="U91">
        <f t="shared" si="13"/>
        <v>7.4236123156873418E-2</v>
      </c>
      <c r="V91">
        <f t="shared" si="14"/>
        <v>0.20124337883868945</v>
      </c>
      <c r="W91">
        <f t="shared" si="15"/>
        <v>3.1040109846584493E-3</v>
      </c>
      <c r="X91" t="s">
        <v>77</v>
      </c>
    </row>
    <row r="92" spans="1:24" x14ac:dyDescent="0.35">
      <c r="A92">
        <v>3045</v>
      </c>
      <c r="B92" t="s">
        <v>292</v>
      </c>
      <c r="C92" t="s">
        <v>204</v>
      </c>
      <c r="D92">
        <v>52.2</v>
      </c>
      <c r="E92">
        <v>16.87</v>
      </c>
      <c r="F92">
        <v>50.7</v>
      </c>
      <c r="G92">
        <v>58.12</v>
      </c>
      <c r="H92">
        <v>43.68</v>
      </c>
      <c r="I92">
        <v>51.52</v>
      </c>
      <c r="J92">
        <v>80.27</v>
      </c>
      <c r="K92">
        <v>52.26</v>
      </c>
      <c r="L92">
        <v>85.21</v>
      </c>
      <c r="M92">
        <v>2.38</v>
      </c>
      <c r="N92">
        <v>1.22</v>
      </c>
      <c r="P92">
        <f t="shared" si="8"/>
        <v>0.5273782242344861</v>
      </c>
      <c r="Q92">
        <f t="shared" si="9"/>
        <v>0.17043813492022566</v>
      </c>
      <c r="R92">
        <f t="shared" si="10"/>
        <v>0.35998060186078001</v>
      </c>
      <c r="S92">
        <f t="shared" si="11"/>
        <v>0.27054288866618842</v>
      </c>
      <c r="T92">
        <f t="shared" si="12"/>
        <v>0.31445559925077726</v>
      </c>
      <c r="U92">
        <f t="shared" si="13"/>
        <v>0.20472716602523508</v>
      </c>
      <c r="V92">
        <f t="shared" si="14"/>
        <v>0.12312576905811848</v>
      </c>
      <c r="W92">
        <f t="shared" si="15"/>
        <v>6.3114890021388467E-2</v>
      </c>
      <c r="X92" t="s">
        <v>77</v>
      </c>
    </row>
    <row r="93" spans="1:24" x14ac:dyDescent="0.35">
      <c r="A93">
        <v>465</v>
      </c>
      <c r="B93" t="s">
        <v>293</v>
      </c>
      <c r="C93" t="s">
        <v>287</v>
      </c>
      <c r="D93">
        <v>113.32</v>
      </c>
      <c r="E93">
        <v>34.67</v>
      </c>
      <c r="F93">
        <v>114.71</v>
      </c>
      <c r="G93">
        <v>177.95</v>
      </c>
      <c r="H93">
        <v>53.03</v>
      </c>
      <c r="I93">
        <v>164.51</v>
      </c>
      <c r="J93">
        <v>245.58</v>
      </c>
      <c r="K93">
        <v>48.58</v>
      </c>
      <c r="L93">
        <v>261.87</v>
      </c>
      <c r="M93">
        <v>35.950000000000003</v>
      </c>
      <c r="N93">
        <v>4.95</v>
      </c>
      <c r="P93">
        <f t="shared" si="8"/>
        <v>1.1448754860201524</v>
      </c>
      <c r="Q93">
        <f t="shared" si="9"/>
        <v>0.35027208877796234</v>
      </c>
      <c r="R93">
        <f t="shared" si="10"/>
        <v>1.102177358931965</v>
      </c>
      <c r="S93">
        <f t="shared" si="11"/>
        <v>0.32845442733443164</v>
      </c>
      <c r="T93">
        <f t="shared" si="12"/>
        <v>0.96205314643086937</v>
      </c>
      <c r="U93">
        <f t="shared" si="13"/>
        <v>0.19031086348078685</v>
      </c>
      <c r="V93">
        <f t="shared" si="14"/>
        <v>1.8598199149745209</v>
      </c>
      <c r="W93">
        <f t="shared" si="15"/>
        <v>0.25608090623432206</v>
      </c>
      <c r="X93" t="s">
        <v>78</v>
      </c>
    </row>
    <row r="94" spans="1:24" x14ac:dyDescent="0.35">
      <c r="A94">
        <v>279</v>
      </c>
      <c r="B94" t="s">
        <v>294</v>
      </c>
      <c r="C94" t="s">
        <v>287</v>
      </c>
      <c r="D94">
        <v>301.02999999999997</v>
      </c>
      <c r="E94">
        <v>89.75</v>
      </c>
      <c r="F94">
        <v>282.54000000000002</v>
      </c>
      <c r="G94">
        <v>450.43</v>
      </c>
      <c r="H94">
        <v>87.57</v>
      </c>
      <c r="I94">
        <v>425.01</v>
      </c>
      <c r="J94">
        <v>360.46</v>
      </c>
      <c r="K94">
        <v>161.75</v>
      </c>
      <c r="L94">
        <v>415.94</v>
      </c>
      <c r="M94">
        <v>45.13</v>
      </c>
      <c r="N94">
        <v>4.3899999999999997</v>
      </c>
      <c r="P94">
        <f t="shared" si="8"/>
        <v>3.0413154567300253</v>
      </c>
      <c r="Q94">
        <f t="shared" si="9"/>
        <v>0.90674704262538564</v>
      </c>
      <c r="R94">
        <f t="shared" si="10"/>
        <v>2.7898496644210455</v>
      </c>
      <c r="S94">
        <f t="shared" si="11"/>
        <v>0.54238646429711812</v>
      </c>
      <c r="T94">
        <f t="shared" si="12"/>
        <v>1.4120925041227754</v>
      </c>
      <c r="U94">
        <f t="shared" si="13"/>
        <v>0.63365134145774538</v>
      </c>
      <c r="V94">
        <f t="shared" si="14"/>
        <v>2.3347335956272639</v>
      </c>
      <c r="W94">
        <f t="shared" si="15"/>
        <v>0.22711013704417651</v>
      </c>
      <c r="X94" t="s">
        <v>78</v>
      </c>
    </row>
    <row r="95" spans="1:24" x14ac:dyDescent="0.35">
      <c r="A95">
        <v>3046</v>
      </c>
      <c r="B95" t="s">
        <v>295</v>
      </c>
      <c r="C95" t="s">
        <v>287</v>
      </c>
      <c r="D95">
        <v>80.22</v>
      </c>
      <c r="E95">
        <v>39.72</v>
      </c>
      <c r="F95">
        <v>87.68</v>
      </c>
      <c r="G95">
        <v>150.1</v>
      </c>
      <c r="H95">
        <v>82.55</v>
      </c>
      <c r="I95">
        <v>139.44</v>
      </c>
      <c r="J95">
        <v>96.44</v>
      </c>
      <c r="K95">
        <v>48.51</v>
      </c>
      <c r="L95">
        <v>99.91</v>
      </c>
      <c r="M95">
        <v>18.88</v>
      </c>
      <c r="N95">
        <v>5.5</v>
      </c>
      <c r="P95">
        <f t="shared" si="8"/>
        <v>0.8104651560936873</v>
      </c>
      <c r="Q95">
        <f t="shared" si="9"/>
        <v>0.40129239591175836</v>
      </c>
      <c r="R95">
        <f t="shared" si="10"/>
        <v>0.92968149241746545</v>
      </c>
      <c r="S95">
        <f t="shared" si="11"/>
        <v>0.51129385209235012</v>
      </c>
      <c r="T95">
        <f t="shared" si="12"/>
        <v>0.37780114602896425</v>
      </c>
      <c r="U95">
        <f t="shared" si="13"/>
        <v>0.19003664033456091</v>
      </c>
      <c r="V95">
        <f t="shared" si="14"/>
        <v>0.97672878983919198</v>
      </c>
      <c r="W95">
        <f t="shared" si="15"/>
        <v>0.28453434026035784</v>
      </c>
      <c r="X95" t="s">
        <v>78</v>
      </c>
    </row>
    <row r="96" spans="1:24" x14ac:dyDescent="0.35">
      <c r="A96">
        <v>2119</v>
      </c>
      <c r="B96" t="s">
        <v>296</v>
      </c>
      <c r="C96" t="s">
        <v>204</v>
      </c>
      <c r="D96">
        <v>3.43</v>
      </c>
      <c r="E96">
        <v>1.76</v>
      </c>
      <c r="F96">
        <v>2.67</v>
      </c>
      <c r="G96">
        <v>7.01</v>
      </c>
      <c r="H96">
        <v>4.41</v>
      </c>
      <c r="I96">
        <v>8.99</v>
      </c>
      <c r="J96">
        <v>40.64</v>
      </c>
      <c r="K96">
        <v>34.270000000000003</v>
      </c>
      <c r="L96">
        <v>33.549999999999997</v>
      </c>
      <c r="M96">
        <v>0.87</v>
      </c>
      <c r="N96">
        <v>0.23</v>
      </c>
      <c r="P96">
        <f t="shared" si="8"/>
        <v>3.4653396726518917E-2</v>
      </c>
      <c r="Q96">
        <f t="shared" si="9"/>
        <v>1.7781334763461599E-2</v>
      </c>
      <c r="R96">
        <f t="shared" si="10"/>
        <v>4.3418169632554508E-2</v>
      </c>
      <c r="S96">
        <f t="shared" si="11"/>
        <v>2.7314426259567103E-2</v>
      </c>
      <c r="T96">
        <f t="shared" si="12"/>
        <v>0.15920612375173276</v>
      </c>
      <c r="U96">
        <f t="shared" si="13"/>
        <v>0.13425181744517428</v>
      </c>
      <c r="V96">
        <f t="shared" si="14"/>
        <v>4.5008159277547519E-2</v>
      </c>
      <c r="W96">
        <f t="shared" si="15"/>
        <v>1.1898708774524057E-2</v>
      </c>
      <c r="X96" t="s">
        <v>77</v>
      </c>
    </row>
    <row r="97" spans="1:24" x14ac:dyDescent="0.35">
      <c r="A97">
        <v>313</v>
      </c>
      <c r="B97" t="s">
        <v>297</v>
      </c>
      <c r="C97" t="s">
        <v>204</v>
      </c>
      <c r="D97">
        <v>18.64</v>
      </c>
      <c r="E97">
        <v>1.26</v>
      </c>
      <c r="F97">
        <v>18.309999999999999</v>
      </c>
      <c r="G97">
        <v>22.48</v>
      </c>
      <c r="H97">
        <v>14.61</v>
      </c>
      <c r="I97">
        <v>26.54</v>
      </c>
      <c r="J97">
        <v>36.49</v>
      </c>
      <c r="K97">
        <v>26.56</v>
      </c>
      <c r="L97">
        <v>36.29</v>
      </c>
      <c r="M97">
        <v>9.06</v>
      </c>
      <c r="N97">
        <v>0.7</v>
      </c>
      <c r="P97">
        <f t="shared" si="8"/>
        <v>0.18832049999484332</v>
      </c>
      <c r="Q97">
        <f t="shared" si="9"/>
        <v>1.272981920566001E-2</v>
      </c>
      <c r="R97">
        <f t="shared" si="10"/>
        <v>0.13923544270182958</v>
      </c>
      <c r="S97">
        <f t="shared" si="11"/>
        <v>9.0490650261286928E-2</v>
      </c>
      <c r="T97">
        <f t="shared" si="12"/>
        <v>0.14294860865405337</v>
      </c>
      <c r="U97">
        <f t="shared" si="13"/>
        <v>0.10404809662514818</v>
      </c>
      <c r="V97">
        <f t="shared" si="14"/>
        <v>0.46870565868342584</v>
      </c>
      <c r="W97">
        <f t="shared" si="15"/>
        <v>3.6213461487681904E-2</v>
      </c>
      <c r="X97" t="s">
        <v>77</v>
      </c>
    </row>
    <row r="98" spans="1:24" x14ac:dyDescent="0.35">
      <c r="A98">
        <v>845</v>
      </c>
      <c r="B98" t="s">
        <v>298</v>
      </c>
      <c r="C98" t="s">
        <v>204</v>
      </c>
      <c r="D98">
        <v>6.81</v>
      </c>
      <c r="E98">
        <v>2.4</v>
      </c>
      <c r="F98">
        <v>6.37</v>
      </c>
      <c r="G98">
        <v>6.26</v>
      </c>
      <c r="H98">
        <v>3.96</v>
      </c>
      <c r="I98">
        <v>4.5599999999999996</v>
      </c>
      <c r="J98">
        <v>13.05</v>
      </c>
      <c r="K98">
        <v>9.92</v>
      </c>
      <c r="L98">
        <v>12.05</v>
      </c>
      <c r="M98">
        <v>6.74</v>
      </c>
      <c r="N98">
        <v>0.35</v>
      </c>
      <c r="P98">
        <f t="shared" si="8"/>
        <v>6.8801641897257668E-2</v>
      </c>
      <c r="Q98">
        <f t="shared" si="9"/>
        <v>2.4247274677447635E-2</v>
      </c>
      <c r="R98">
        <f t="shared" si="10"/>
        <v>3.8772859044192753E-2</v>
      </c>
      <c r="S98">
        <f t="shared" si="11"/>
        <v>2.4527239906550053E-2</v>
      </c>
      <c r="T98">
        <f t="shared" si="12"/>
        <v>5.1123029403546079E-2</v>
      </c>
      <c r="U98">
        <f t="shared" si="13"/>
        <v>3.8861337293730043E-2</v>
      </c>
      <c r="V98">
        <f t="shared" si="14"/>
        <v>0.34868390060996579</v>
      </c>
      <c r="W98">
        <f t="shared" si="15"/>
        <v>1.8106730743840952E-2</v>
      </c>
      <c r="X98" t="s">
        <v>77</v>
      </c>
    </row>
    <row r="99" spans="1:24" x14ac:dyDescent="0.35">
      <c r="A99">
        <v>840</v>
      </c>
      <c r="B99" t="s">
        <v>299</v>
      </c>
      <c r="C99" t="s">
        <v>204</v>
      </c>
      <c r="F99" t="s">
        <v>272</v>
      </c>
      <c r="I99" t="s">
        <v>272</v>
      </c>
      <c r="J99">
        <v>7.24</v>
      </c>
      <c r="K99">
        <v>5.69</v>
      </c>
      <c r="L99">
        <v>8.2899999999999991</v>
      </c>
      <c r="M99">
        <v>0</v>
      </c>
      <c r="N99">
        <v>0.17</v>
      </c>
      <c r="P99">
        <f t="shared" si="8"/>
        <v>0</v>
      </c>
      <c r="Q99">
        <f t="shared" si="9"/>
        <v>0</v>
      </c>
      <c r="R99">
        <f t="shared" si="10"/>
        <v>0</v>
      </c>
      <c r="S99">
        <f t="shared" si="11"/>
        <v>0</v>
      </c>
      <c r="T99">
        <f t="shared" si="12"/>
        <v>2.8362508266794911E-2</v>
      </c>
      <c r="U99">
        <f t="shared" si="13"/>
        <v>2.2290424314649594E-2</v>
      </c>
      <c r="V99">
        <f t="shared" si="14"/>
        <v>0</v>
      </c>
      <c r="W99">
        <f t="shared" si="15"/>
        <v>8.7946977898656076E-3</v>
      </c>
      <c r="X99" t="s">
        <v>77</v>
      </c>
    </row>
    <row r="100" spans="1:24" x14ac:dyDescent="0.35">
      <c r="A100">
        <v>1065</v>
      </c>
      <c r="B100" t="s">
        <v>300</v>
      </c>
      <c r="C100" t="s">
        <v>204</v>
      </c>
      <c r="D100">
        <v>8.8699999999999992</v>
      </c>
      <c r="E100">
        <v>6.73</v>
      </c>
      <c r="F100">
        <v>5.73</v>
      </c>
      <c r="G100">
        <v>1.02</v>
      </c>
      <c r="H100">
        <v>0.82</v>
      </c>
      <c r="I100">
        <v>0.65</v>
      </c>
      <c r="J100">
        <v>1.55</v>
      </c>
      <c r="K100">
        <v>1.1200000000000001</v>
      </c>
      <c r="L100">
        <v>1.42</v>
      </c>
      <c r="M100">
        <v>0.57999999999999996</v>
      </c>
      <c r="N100">
        <v>0.12</v>
      </c>
      <c r="P100">
        <f t="shared" si="8"/>
        <v>8.9613885995400211E-2</v>
      </c>
      <c r="Q100">
        <f t="shared" si="9"/>
        <v>6.7993399408009414E-2</v>
      </c>
      <c r="R100">
        <f t="shared" si="10"/>
        <v>6.3176224001719834E-3</v>
      </c>
      <c r="S100">
        <f t="shared" si="11"/>
        <v>5.0788729099421823E-3</v>
      </c>
      <c r="T100">
        <f t="shared" si="12"/>
        <v>6.0720839521453199E-3</v>
      </c>
      <c r="U100">
        <f t="shared" si="13"/>
        <v>4.3875703396146831E-3</v>
      </c>
      <c r="V100">
        <f t="shared" si="14"/>
        <v>3.0005439518365009E-2</v>
      </c>
      <c r="W100">
        <f t="shared" si="15"/>
        <v>6.2080219693168986E-3</v>
      </c>
      <c r="X100" t="s">
        <v>77</v>
      </c>
    </row>
    <row r="101" spans="1:24" x14ac:dyDescent="0.35">
      <c r="A101">
        <v>1057</v>
      </c>
      <c r="B101" t="s">
        <v>301</v>
      </c>
      <c r="C101" t="s">
        <v>204</v>
      </c>
      <c r="D101">
        <v>7.85</v>
      </c>
      <c r="E101">
        <v>5.07</v>
      </c>
      <c r="F101">
        <v>8.25</v>
      </c>
      <c r="G101">
        <v>1.1200000000000001</v>
      </c>
      <c r="H101">
        <v>0.94</v>
      </c>
      <c r="I101">
        <v>0.88</v>
      </c>
      <c r="J101">
        <v>2.27</v>
      </c>
      <c r="K101">
        <v>2.94</v>
      </c>
      <c r="L101">
        <v>1.29</v>
      </c>
      <c r="M101">
        <v>0.64</v>
      </c>
      <c r="N101">
        <v>0.12</v>
      </c>
      <c r="P101">
        <f t="shared" si="8"/>
        <v>7.9308794257484966E-2</v>
      </c>
      <c r="Q101">
        <f t="shared" si="9"/>
        <v>5.1222367756108139E-2</v>
      </c>
      <c r="R101">
        <f t="shared" si="10"/>
        <v>6.9369971452868835E-3</v>
      </c>
      <c r="S101">
        <f t="shared" si="11"/>
        <v>5.8221226040800628E-3</v>
      </c>
      <c r="T101">
        <f t="shared" si="12"/>
        <v>8.8926648847547588E-3</v>
      </c>
      <c r="U101">
        <f t="shared" si="13"/>
        <v>1.1517372141488541E-2</v>
      </c>
      <c r="V101">
        <f t="shared" si="14"/>
        <v>3.3109450503023455E-2</v>
      </c>
      <c r="W101">
        <f t="shared" si="15"/>
        <v>6.2080219693168986E-3</v>
      </c>
      <c r="X101" t="s">
        <v>77</v>
      </c>
    </row>
    <row r="102" spans="1:24" x14ac:dyDescent="0.35">
      <c r="A102">
        <v>997</v>
      </c>
      <c r="B102" t="s">
        <v>302</v>
      </c>
      <c r="C102" t="s">
        <v>194</v>
      </c>
      <c r="D102">
        <v>7.64</v>
      </c>
      <c r="E102">
        <v>4.67</v>
      </c>
      <c r="F102" t="s">
        <v>195</v>
      </c>
      <c r="G102">
        <v>12.66</v>
      </c>
      <c r="H102">
        <v>7.03</v>
      </c>
      <c r="I102">
        <v>13.53</v>
      </c>
      <c r="J102">
        <v>2.2000000000000002</v>
      </c>
      <c r="K102">
        <v>3.33</v>
      </c>
      <c r="L102">
        <v>0.66</v>
      </c>
      <c r="M102">
        <v>3.57</v>
      </c>
      <c r="N102">
        <v>2.17</v>
      </c>
      <c r="P102">
        <f t="shared" si="8"/>
        <v>7.7187157723208305E-2</v>
      </c>
      <c r="Q102">
        <f t="shared" si="9"/>
        <v>4.7181155309866857E-2</v>
      </c>
      <c r="R102">
        <f t="shared" si="10"/>
        <v>7.8412842731546376E-2</v>
      </c>
      <c r="S102">
        <f t="shared" si="11"/>
        <v>4.354204458157749E-2</v>
      </c>
      <c r="T102">
        <f t="shared" si="12"/>
        <v>8.6184417385288415E-3</v>
      </c>
      <c r="U102">
        <f t="shared" si="13"/>
        <v>1.3045186813318656E-2</v>
      </c>
      <c r="V102">
        <f t="shared" si="14"/>
        <v>0.1846886535871777</v>
      </c>
      <c r="W102">
        <f t="shared" si="15"/>
        <v>0.11226173061181391</v>
      </c>
      <c r="X102" t="s">
        <v>77</v>
      </c>
    </row>
    <row r="103" spans="1:24" x14ac:dyDescent="0.35">
      <c r="A103">
        <v>283</v>
      </c>
      <c r="B103" t="s">
        <v>303</v>
      </c>
      <c r="C103" t="s">
        <v>287</v>
      </c>
      <c r="D103">
        <v>46.9</v>
      </c>
      <c r="E103">
        <v>13.81</v>
      </c>
      <c r="F103">
        <v>45.84</v>
      </c>
      <c r="G103">
        <v>91.23</v>
      </c>
      <c r="H103">
        <v>34.72</v>
      </c>
      <c r="I103">
        <v>81.94</v>
      </c>
      <c r="J103">
        <v>45.54</v>
      </c>
      <c r="K103">
        <v>21.76</v>
      </c>
      <c r="L103">
        <v>49.58</v>
      </c>
      <c r="M103">
        <v>18.21</v>
      </c>
      <c r="N103">
        <v>2.9</v>
      </c>
      <c r="P103">
        <f t="shared" si="8"/>
        <v>0.47383215932178918</v>
      </c>
      <c r="Q103">
        <f t="shared" si="9"/>
        <v>0.13952285970647993</v>
      </c>
      <c r="R103">
        <f t="shared" si="10"/>
        <v>0.56505557996832356</v>
      </c>
      <c r="S103">
        <f t="shared" si="11"/>
        <v>0.21504691150389335</v>
      </c>
      <c r="T103">
        <f t="shared" si="12"/>
        <v>0.17840174398754699</v>
      </c>
      <c r="U103">
        <f t="shared" si="13"/>
        <v>8.5244223741085257E-2</v>
      </c>
      <c r="V103">
        <f t="shared" si="14"/>
        <v>0.94206733384383945</v>
      </c>
      <c r="W103">
        <f t="shared" si="15"/>
        <v>0.15002719759182503</v>
      </c>
      <c r="X103" t="s">
        <v>78</v>
      </c>
    </row>
    <row r="104" spans="1:24" x14ac:dyDescent="0.35">
      <c r="A104">
        <v>382</v>
      </c>
      <c r="B104" t="s">
        <v>304</v>
      </c>
      <c r="C104" t="s">
        <v>204</v>
      </c>
      <c r="D104">
        <v>19.62</v>
      </c>
      <c r="E104">
        <v>6.64</v>
      </c>
      <c r="F104">
        <v>18.13</v>
      </c>
      <c r="G104">
        <v>25.77</v>
      </c>
      <c r="H104">
        <v>14.42</v>
      </c>
      <c r="I104">
        <v>28.58</v>
      </c>
      <c r="J104">
        <v>22.52</v>
      </c>
      <c r="K104">
        <v>22.18</v>
      </c>
      <c r="L104">
        <v>17.420000000000002</v>
      </c>
      <c r="M104">
        <v>0</v>
      </c>
      <c r="N104">
        <v>0.06</v>
      </c>
      <c r="P104">
        <f t="shared" si="8"/>
        <v>0.19822147048813443</v>
      </c>
      <c r="Q104">
        <f t="shared" si="9"/>
        <v>6.7084126607605127E-2</v>
      </c>
      <c r="R104">
        <f t="shared" si="10"/>
        <v>0.15961287181610981</v>
      </c>
      <c r="S104">
        <f t="shared" si="11"/>
        <v>8.9313838245568614E-2</v>
      </c>
      <c r="T104">
        <f t="shared" si="12"/>
        <v>8.8221503614395222E-2</v>
      </c>
      <c r="U104">
        <f t="shared" si="13"/>
        <v>8.688956261844076E-2</v>
      </c>
      <c r="V104">
        <f t="shared" si="14"/>
        <v>0</v>
      </c>
      <c r="W104">
        <f t="shared" si="15"/>
        <v>3.1040109846584493E-3</v>
      </c>
      <c r="X104" t="s">
        <v>77</v>
      </c>
    </row>
    <row r="105" spans="1:24" x14ac:dyDescent="0.35">
      <c r="A105">
        <v>3047</v>
      </c>
      <c r="B105" t="s">
        <v>305</v>
      </c>
      <c r="C105" t="s">
        <v>204</v>
      </c>
      <c r="D105">
        <v>4.9400000000000004</v>
      </c>
      <c r="E105">
        <v>1.81</v>
      </c>
      <c r="F105">
        <v>5.36</v>
      </c>
      <c r="G105">
        <v>5.5</v>
      </c>
      <c r="H105">
        <v>3.34</v>
      </c>
      <c r="I105">
        <v>5.32</v>
      </c>
      <c r="J105">
        <v>9.9700000000000006</v>
      </c>
      <c r="K105">
        <v>6.43</v>
      </c>
      <c r="L105">
        <v>10.35</v>
      </c>
      <c r="M105">
        <v>1.8</v>
      </c>
      <c r="N105">
        <v>0.06</v>
      </c>
      <c r="P105">
        <f t="shared" si="8"/>
        <v>4.9908973711079718E-2</v>
      </c>
      <c r="Q105">
        <f t="shared" si="9"/>
        <v>1.8286486319241759E-2</v>
      </c>
      <c r="R105">
        <f t="shared" si="10"/>
        <v>3.4065610981319515E-2</v>
      </c>
      <c r="S105">
        <f t="shared" si="11"/>
        <v>2.0687116486837669E-2</v>
      </c>
      <c r="T105">
        <f t="shared" si="12"/>
        <v>3.9057210969605703E-2</v>
      </c>
      <c r="U105">
        <f t="shared" si="13"/>
        <v>2.5189354717609289E-2</v>
      </c>
      <c r="V105">
        <f t="shared" si="14"/>
        <v>9.312032953975348E-2</v>
      </c>
      <c r="W105">
        <f t="shared" si="15"/>
        <v>3.1040109846584493E-3</v>
      </c>
      <c r="X105" t="s">
        <v>77</v>
      </c>
    </row>
    <row r="106" spans="1:24" x14ac:dyDescent="0.35">
      <c r="A106">
        <v>531</v>
      </c>
      <c r="B106" t="s">
        <v>306</v>
      </c>
      <c r="C106" t="s">
        <v>204</v>
      </c>
      <c r="D106">
        <v>949.97</v>
      </c>
      <c r="E106">
        <v>344.63</v>
      </c>
      <c r="F106">
        <v>862.59</v>
      </c>
      <c r="G106">
        <v>2905.05</v>
      </c>
      <c r="H106">
        <v>1181.01</v>
      </c>
      <c r="I106">
        <v>2624.75</v>
      </c>
      <c r="J106">
        <v>324.70999999999998</v>
      </c>
      <c r="K106">
        <v>2639.68</v>
      </c>
      <c r="L106">
        <v>2849.57</v>
      </c>
      <c r="M106">
        <v>0</v>
      </c>
      <c r="N106">
        <v>0.06</v>
      </c>
      <c r="P106">
        <f t="shared" si="8"/>
        <v>9.5975764688895548</v>
      </c>
      <c r="Q106">
        <f t="shared" si="9"/>
        <v>3.4818076133703246</v>
      </c>
      <c r="R106">
        <f t="shared" si="10"/>
        <v>17.993146032960411</v>
      </c>
      <c r="S106">
        <f t="shared" si="11"/>
        <v>7.3148776772814834</v>
      </c>
      <c r="T106">
        <f t="shared" si="12"/>
        <v>1.2720428258716816</v>
      </c>
      <c r="U106">
        <f t="shared" si="13"/>
        <v>10.340876494709004</v>
      </c>
      <c r="V106">
        <f t="shared" si="14"/>
        <v>0</v>
      </c>
      <c r="W106">
        <f t="shared" si="15"/>
        <v>3.1040109846584493E-3</v>
      </c>
      <c r="X106" t="s">
        <v>77</v>
      </c>
    </row>
    <row r="107" spans="1:24" x14ac:dyDescent="0.35">
      <c r="A107">
        <v>442</v>
      </c>
      <c r="B107" t="s">
        <v>307</v>
      </c>
      <c r="C107" t="s">
        <v>204</v>
      </c>
      <c r="D107">
        <v>208.91</v>
      </c>
      <c r="E107">
        <v>49.74</v>
      </c>
      <c r="F107">
        <v>209.49</v>
      </c>
      <c r="G107">
        <v>346.44</v>
      </c>
      <c r="H107">
        <v>145.38</v>
      </c>
      <c r="I107">
        <v>256.58999999999997</v>
      </c>
      <c r="J107">
        <v>5722.98</v>
      </c>
      <c r="K107">
        <v>10525.75</v>
      </c>
      <c r="L107">
        <v>619.08000000000004</v>
      </c>
      <c r="M107">
        <v>114.38</v>
      </c>
      <c r="N107">
        <v>18.010000000000002</v>
      </c>
      <c r="P107">
        <f t="shared" si="8"/>
        <v>2.1106242303606604</v>
      </c>
      <c r="Q107">
        <f t="shared" si="9"/>
        <v>0.50252476769010235</v>
      </c>
      <c r="R107">
        <f t="shared" si="10"/>
        <v>2.1457618669760605</v>
      </c>
      <c r="S107">
        <f t="shared" si="11"/>
        <v>0.90044700444804193</v>
      </c>
      <c r="T107">
        <f t="shared" si="12"/>
        <v>22.419622591257173</v>
      </c>
      <c r="U107">
        <f t="shared" si="13"/>
        <v>41.234346876963613</v>
      </c>
      <c r="V107">
        <f t="shared" si="14"/>
        <v>5.9172796070872238</v>
      </c>
      <c r="W107">
        <f t="shared" si="15"/>
        <v>0.93172063056164456</v>
      </c>
      <c r="X107" t="s">
        <v>77</v>
      </c>
    </row>
    <row r="108" spans="1:24" x14ac:dyDescent="0.35">
      <c r="A108">
        <v>513</v>
      </c>
      <c r="B108" t="s">
        <v>308</v>
      </c>
      <c r="C108" t="s">
        <v>204</v>
      </c>
      <c r="D108">
        <v>18.579999999999998</v>
      </c>
      <c r="E108">
        <v>4.8499999999999996</v>
      </c>
      <c r="F108">
        <v>17.47</v>
      </c>
      <c r="G108">
        <v>24</v>
      </c>
      <c r="H108">
        <v>10.53</v>
      </c>
      <c r="I108">
        <v>21.55</v>
      </c>
      <c r="J108">
        <v>25.28</v>
      </c>
      <c r="K108">
        <v>15.95</v>
      </c>
      <c r="L108">
        <v>23.94</v>
      </c>
      <c r="M108">
        <v>5.29</v>
      </c>
      <c r="N108">
        <v>0</v>
      </c>
      <c r="P108">
        <f t="shared" si="8"/>
        <v>0.18771431812790709</v>
      </c>
      <c r="Q108">
        <f t="shared" si="9"/>
        <v>4.8999700910675424E-2</v>
      </c>
      <c r="R108">
        <f t="shared" si="10"/>
        <v>0.14864993882757607</v>
      </c>
      <c r="S108">
        <f t="shared" si="11"/>
        <v>6.5220160660598991E-2</v>
      </c>
      <c r="T108">
        <f t="shared" si="12"/>
        <v>9.9033730522731414E-2</v>
      </c>
      <c r="U108">
        <f t="shared" si="13"/>
        <v>6.2483702604334092E-2</v>
      </c>
      <c r="V108">
        <f t="shared" si="14"/>
        <v>0.27367030181405327</v>
      </c>
      <c r="W108">
        <f t="shared" si="15"/>
        <v>0</v>
      </c>
      <c r="X108" t="s">
        <v>77</v>
      </c>
    </row>
    <row r="109" spans="1:24" x14ac:dyDescent="0.35">
      <c r="A109">
        <v>440</v>
      </c>
      <c r="B109" t="s">
        <v>309</v>
      </c>
      <c r="C109" t="s">
        <v>204</v>
      </c>
      <c r="D109">
        <v>3.72</v>
      </c>
      <c r="E109">
        <v>4.49</v>
      </c>
      <c r="F109">
        <v>2.9</v>
      </c>
      <c r="G109">
        <v>10.63</v>
      </c>
      <c r="H109">
        <v>3.25</v>
      </c>
      <c r="I109">
        <v>8.83</v>
      </c>
      <c r="J109">
        <v>1.17</v>
      </c>
      <c r="K109">
        <v>2.34</v>
      </c>
      <c r="L109">
        <v>0</v>
      </c>
      <c r="M109">
        <v>8.19</v>
      </c>
      <c r="N109">
        <v>0.06</v>
      </c>
      <c r="P109">
        <f t="shared" si="8"/>
        <v>3.7583275750043839E-2</v>
      </c>
      <c r="Q109">
        <f t="shared" si="9"/>
        <v>4.5362609709058282E-2</v>
      </c>
      <c r="R109">
        <f t="shared" si="10"/>
        <v>6.5839535405713911E-2</v>
      </c>
      <c r="S109">
        <f t="shared" si="11"/>
        <v>2.0129679216234261E-2</v>
      </c>
      <c r="T109">
        <f t="shared" si="12"/>
        <v>4.5834440154903381E-3</v>
      </c>
      <c r="U109">
        <f t="shared" si="13"/>
        <v>9.1668880309806761E-3</v>
      </c>
      <c r="V109">
        <f t="shared" si="14"/>
        <v>0.42369749940587831</v>
      </c>
      <c r="W109">
        <f t="shared" si="15"/>
        <v>3.1040109846584493E-3</v>
      </c>
      <c r="X109" t="s">
        <v>77</v>
      </c>
    </row>
    <row r="110" spans="1:24" x14ac:dyDescent="0.35">
      <c r="A110">
        <v>3048</v>
      </c>
      <c r="B110" t="s">
        <v>310</v>
      </c>
      <c r="C110" t="s">
        <v>204</v>
      </c>
      <c r="D110">
        <v>1.33</v>
      </c>
      <c r="E110">
        <v>0.45</v>
      </c>
      <c r="F110">
        <v>1.21</v>
      </c>
      <c r="G110">
        <v>2.5299999999999998</v>
      </c>
      <c r="H110">
        <v>2.42</v>
      </c>
      <c r="I110">
        <v>1.33</v>
      </c>
      <c r="J110">
        <v>2.02</v>
      </c>
      <c r="K110">
        <v>0.85</v>
      </c>
      <c r="L110">
        <v>2.35</v>
      </c>
      <c r="M110">
        <v>3.08</v>
      </c>
      <c r="N110">
        <v>0.23</v>
      </c>
      <c r="P110">
        <f t="shared" si="8"/>
        <v>1.3437031383752232E-2</v>
      </c>
      <c r="Q110">
        <f t="shared" si="9"/>
        <v>4.5463640020214314E-3</v>
      </c>
      <c r="R110">
        <f t="shared" si="10"/>
        <v>1.5670181051406978E-2</v>
      </c>
      <c r="S110">
        <f t="shared" si="11"/>
        <v>1.4988868831780586E-2</v>
      </c>
      <c r="T110">
        <f t="shared" si="12"/>
        <v>7.9132965053764805E-3</v>
      </c>
      <c r="U110">
        <f t="shared" si="13"/>
        <v>3.3298524898861428E-3</v>
      </c>
      <c r="V110">
        <f t="shared" si="14"/>
        <v>0.1593392305458004</v>
      </c>
      <c r="W110">
        <f t="shared" si="15"/>
        <v>1.1898708774524057E-2</v>
      </c>
      <c r="X110" t="s">
        <v>77</v>
      </c>
    </row>
    <row r="111" spans="1:24" x14ac:dyDescent="0.35">
      <c r="A111">
        <v>301</v>
      </c>
      <c r="B111" t="s">
        <v>311</v>
      </c>
      <c r="C111" t="s">
        <v>204</v>
      </c>
      <c r="D111">
        <v>21.26</v>
      </c>
      <c r="E111">
        <v>7.06</v>
      </c>
      <c r="F111">
        <v>24.26</v>
      </c>
      <c r="G111">
        <v>21.88</v>
      </c>
      <c r="H111">
        <v>13.77</v>
      </c>
      <c r="I111">
        <v>22.74</v>
      </c>
      <c r="J111">
        <v>92.28</v>
      </c>
      <c r="K111">
        <v>73.709999999999994</v>
      </c>
      <c r="L111">
        <v>80.180000000000007</v>
      </c>
      <c r="M111">
        <v>7.55</v>
      </c>
      <c r="N111">
        <v>2.44</v>
      </c>
      <c r="P111">
        <f t="shared" si="8"/>
        <v>0.21479044151772367</v>
      </c>
      <c r="Q111">
        <f t="shared" si="9"/>
        <v>7.1327399676158462E-2</v>
      </c>
      <c r="R111">
        <f t="shared" si="10"/>
        <v>0.13551919423114017</v>
      </c>
      <c r="S111">
        <f t="shared" si="11"/>
        <v>8.5287902402321772E-2</v>
      </c>
      <c r="T111">
        <f t="shared" si="12"/>
        <v>0.36150445619610977</v>
      </c>
      <c r="U111">
        <f t="shared" si="13"/>
        <v>0.28875697297589126</v>
      </c>
      <c r="V111">
        <f t="shared" si="14"/>
        <v>0.39058804890285487</v>
      </c>
      <c r="W111">
        <f t="shared" si="15"/>
        <v>0.12622978004277693</v>
      </c>
      <c r="X111" t="s">
        <v>77</v>
      </c>
    </row>
    <row r="112" spans="1:24" x14ac:dyDescent="0.35">
      <c r="A112">
        <v>3020</v>
      </c>
      <c r="B112" t="s">
        <v>312</v>
      </c>
      <c r="C112" t="s">
        <v>194</v>
      </c>
      <c r="D112">
        <v>22.01</v>
      </c>
      <c r="E112">
        <v>12.78</v>
      </c>
      <c r="F112" t="s">
        <v>195</v>
      </c>
      <c r="G112">
        <v>18</v>
      </c>
      <c r="H112">
        <v>10.25</v>
      </c>
      <c r="I112">
        <v>19.309999999999999</v>
      </c>
      <c r="J112">
        <v>7.25</v>
      </c>
      <c r="K112">
        <v>4.17</v>
      </c>
      <c r="L112" t="s">
        <v>195</v>
      </c>
      <c r="M112">
        <v>0.89</v>
      </c>
      <c r="N112">
        <v>0.53</v>
      </c>
      <c r="P112">
        <f t="shared" si="8"/>
        <v>0.22236771485442605</v>
      </c>
      <c r="Q112">
        <f t="shared" si="9"/>
        <v>0.12911673765740866</v>
      </c>
      <c r="R112">
        <f t="shared" si="10"/>
        <v>0.11148745412068205</v>
      </c>
      <c r="S112">
        <f t="shared" si="11"/>
        <v>6.3485911374277282E-2</v>
      </c>
      <c r="T112">
        <f t="shared" si="12"/>
        <v>2.8401683001970043E-2</v>
      </c>
      <c r="U112">
        <f t="shared" si="13"/>
        <v>1.6335864568029667E-2</v>
      </c>
      <c r="V112">
        <f t="shared" si="14"/>
        <v>4.6042829605766999E-2</v>
      </c>
      <c r="W112">
        <f t="shared" si="15"/>
        <v>2.7418763697816304E-2</v>
      </c>
      <c r="X112" t="s">
        <v>77</v>
      </c>
    </row>
    <row r="113" spans="1:24" x14ac:dyDescent="0.35">
      <c r="A113">
        <v>976</v>
      </c>
      <c r="B113" t="s">
        <v>313</v>
      </c>
      <c r="C113" t="s">
        <v>194</v>
      </c>
      <c r="D113">
        <v>64.95</v>
      </c>
      <c r="E113">
        <v>30.03</v>
      </c>
      <c r="F113" t="s">
        <v>195</v>
      </c>
      <c r="G113">
        <v>56.63</v>
      </c>
      <c r="H113">
        <v>48.87</v>
      </c>
      <c r="I113">
        <v>53.56</v>
      </c>
      <c r="J113">
        <v>10.9</v>
      </c>
      <c r="K113">
        <v>4.95</v>
      </c>
      <c r="L113" t="s">
        <v>195</v>
      </c>
      <c r="M113">
        <v>17.77</v>
      </c>
      <c r="N113">
        <v>8.07</v>
      </c>
      <c r="P113">
        <f t="shared" si="8"/>
        <v>0.65619187095842668</v>
      </c>
      <c r="Q113">
        <f t="shared" si="9"/>
        <v>0.30339402440156354</v>
      </c>
      <c r="R113">
        <f t="shared" si="10"/>
        <v>0.35075191815856804</v>
      </c>
      <c r="S113">
        <f t="shared" si="11"/>
        <v>0.30268843793765177</v>
      </c>
      <c r="T113">
        <f t="shared" si="12"/>
        <v>4.2700461340892892E-2</v>
      </c>
      <c r="U113">
        <f t="shared" si="13"/>
        <v>1.9391493911689889E-2</v>
      </c>
      <c r="V113">
        <f t="shared" si="14"/>
        <v>0.91930458662301073</v>
      </c>
      <c r="W113">
        <f t="shared" si="15"/>
        <v>0.41748947743656145</v>
      </c>
      <c r="X113" t="s">
        <v>77</v>
      </c>
    </row>
    <row r="114" spans="1:24" x14ac:dyDescent="0.35">
      <c r="A114">
        <v>2164</v>
      </c>
      <c r="B114" t="s">
        <v>314</v>
      </c>
      <c r="C114" t="s">
        <v>194</v>
      </c>
      <c r="D114">
        <v>4.9000000000000004</v>
      </c>
      <c r="E114">
        <v>6.22</v>
      </c>
      <c r="F114" t="s">
        <v>195</v>
      </c>
      <c r="G114">
        <v>6.56</v>
      </c>
      <c r="H114">
        <v>8.9</v>
      </c>
      <c r="I114">
        <v>6.22</v>
      </c>
      <c r="J114">
        <v>0</v>
      </c>
      <c r="K114">
        <v>0.01</v>
      </c>
      <c r="L114" t="s">
        <v>195</v>
      </c>
      <c r="M114">
        <v>1.07</v>
      </c>
      <c r="N114">
        <v>1.19</v>
      </c>
      <c r="P114">
        <f t="shared" si="8"/>
        <v>4.9504852466455591E-2</v>
      </c>
      <c r="Q114">
        <f t="shared" si="9"/>
        <v>6.2840853539051778E-2</v>
      </c>
      <c r="R114">
        <f t="shared" si="10"/>
        <v>4.0630983279537458E-2</v>
      </c>
      <c r="S114">
        <f t="shared" si="11"/>
        <v>5.5124352315226131E-2</v>
      </c>
      <c r="T114">
        <f t="shared" si="12"/>
        <v>0</v>
      </c>
      <c r="U114">
        <f t="shared" si="13"/>
        <v>3.9174735175131094E-5</v>
      </c>
      <c r="V114">
        <f t="shared" si="14"/>
        <v>5.535486255974234E-2</v>
      </c>
      <c r="W114">
        <f t="shared" si="15"/>
        <v>6.1562884529059239E-2</v>
      </c>
      <c r="X114" t="s">
        <v>77</v>
      </c>
    </row>
    <row r="115" spans="1:24" x14ac:dyDescent="0.35">
      <c r="A115">
        <v>3049</v>
      </c>
      <c r="B115" t="s">
        <v>315</v>
      </c>
      <c r="C115" t="s">
        <v>194</v>
      </c>
      <c r="D115">
        <v>79.319999999999993</v>
      </c>
      <c r="E115">
        <v>37.94</v>
      </c>
      <c r="F115" t="s">
        <v>195</v>
      </c>
      <c r="G115">
        <v>62.1</v>
      </c>
      <c r="H115">
        <v>27.68</v>
      </c>
      <c r="I115">
        <v>62.33</v>
      </c>
      <c r="J115">
        <v>12.17</v>
      </c>
      <c r="K115">
        <v>5.74</v>
      </c>
      <c r="L115" t="s">
        <v>195</v>
      </c>
      <c r="M115">
        <v>0.18</v>
      </c>
      <c r="N115">
        <v>0.15</v>
      </c>
      <c r="P115">
        <f t="shared" si="8"/>
        <v>0.80137242808964426</v>
      </c>
      <c r="Q115">
        <f t="shared" si="9"/>
        <v>0.38330900052598466</v>
      </c>
      <c r="R115">
        <f t="shared" si="10"/>
        <v>0.3846317167163531</v>
      </c>
      <c r="S115">
        <f t="shared" si="11"/>
        <v>0.1714429294478044</v>
      </c>
      <c r="T115">
        <f t="shared" si="12"/>
        <v>4.7675652708134543E-2</v>
      </c>
      <c r="U115">
        <f t="shared" si="13"/>
        <v>2.2486297990525251E-2</v>
      </c>
      <c r="V115">
        <f t="shared" si="14"/>
        <v>9.312032953975348E-3</v>
      </c>
      <c r="W115">
        <f t="shared" si="15"/>
        <v>7.7600274616461233E-3</v>
      </c>
      <c r="X115" t="s">
        <v>77</v>
      </c>
    </row>
    <row r="116" spans="1:24" x14ac:dyDescent="0.35">
      <c r="A116">
        <v>663</v>
      </c>
      <c r="B116" t="s">
        <v>316</v>
      </c>
      <c r="C116" t="s">
        <v>194</v>
      </c>
      <c r="D116">
        <v>157.58000000000001</v>
      </c>
      <c r="E116">
        <v>39.92</v>
      </c>
      <c r="F116" t="s">
        <v>195</v>
      </c>
      <c r="G116">
        <v>246.81</v>
      </c>
      <c r="H116">
        <v>174.46</v>
      </c>
      <c r="I116">
        <v>246.92</v>
      </c>
      <c r="J116">
        <v>142.37</v>
      </c>
      <c r="K116">
        <v>36.07</v>
      </c>
      <c r="L116" t="s">
        <v>195</v>
      </c>
      <c r="M116">
        <v>8.56</v>
      </c>
      <c r="N116">
        <v>2.17</v>
      </c>
      <c r="P116">
        <f t="shared" si="8"/>
        <v>1.5920356431967493</v>
      </c>
      <c r="Q116">
        <f t="shared" si="9"/>
        <v>0.40331300213487903</v>
      </c>
      <c r="R116">
        <f t="shared" si="10"/>
        <v>1.5286788084180853</v>
      </c>
      <c r="S116">
        <f t="shared" si="11"/>
        <v>1.0805611803274551</v>
      </c>
      <c r="T116">
        <f t="shared" si="12"/>
        <v>0.55773070468834141</v>
      </c>
      <c r="U116">
        <f t="shared" si="13"/>
        <v>0.14130326977669785</v>
      </c>
      <c r="V116">
        <f t="shared" si="14"/>
        <v>0.44283890047793872</v>
      </c>
      <c r="W116">
        <f t="shared" si="15"/>
        <v>0.11226173061181391</v>
      </c>
      <c r="X116" t="s">
        <v>77</v>
      </c>
    </row>
    <row r="117" spans="1:24" x14ac:dyDescent="0.35">
      <c r="A117">
        <v>2367</v>
      </c>
      <c r="B117" t="s">
        <v>317</v>
      </c>
      <c r="C117" t="s">
        <v>194</v>
      </c>
      <c r="D117">
        <v>2.04</v>
      </c>
      <c r="E117">
        <v>1.21</v>
      </c>
      <c r="F117" t="s">
        <v>195</v>
      </c>
      <c r="G117">
        <v>4.4800000000000004</v>
      </c>
      <c r="H117">
        <v>2.74</v>
      </c>
      <c r="I117">
        <v>4.43</v>
      </c>
      <c r="J117">
        <v>0.31</v>
      </c>
      <c r="K117">
        <v>7.0000000000000007E-2</v>
      </c>
      <c r="L117" t="s">
        <v>195</v>
      </c>
      <c r="M117">
        <v>0.31</v>
      </c>
      <c r="N117">
        <v>0.13</v>
      </c>
      <c r="P117">
        <f t="shared" si="8"/>
        <v>2.061018347583049E-2</v>
      </c>
      <c r="Q117">
        <f t="shared" si="9"/>
        <v>1.2224667649879849E-2</v>
      </c>
      <c r="R117">
        <f t="shared" si="10"/>
        <v>2.7747988581147534E-2</v>
      </c>
      <c r="S117">
        <f t="shared" si="11"/>
        <v>1.697086801614827E-2</v>
      </c>
      <c r="T117">
        <f t="shared" si="12"/>
        <v>1.2144167904290638E-3</v>
      </c>
      <c r="U117">
        <f t="shared" si="13"/>
        <v>2.7422314622591769E-4</v>
      </c>
      <c r="V117">
        <f t="shared" si="14"/>
        <v>1.6037390087401987E-2</v>
      </c>
      <c r="W117">
        <f t="shared" si="15"/>
        <v>6.7253571334266399E-3</v>
      </c>
      <c r="X117" t="s">
        <v>77</v>
      </c>
    </row>
    <row r="118" spans="1:24" x14ac:dyDescent="0.35">
      <c r="A118">
        <v>618</v>
      </c>
      <c r="B118" t="s">
        <v>318</v>
      </c>
      <c r="C118" t="s">
        <v>194</v>
      </c>
      <c r="D118">
        <v>5.0999999999999996</v>
      </c>
      <c r="E118">
        <v>2.5299999999999998</v>
      </c>
      <c r="F118" t="s">
        <v>195</v>
      </c>
      <c r="G118">
        <v>13.21</v>
      </c>
      <c r="H118">
        <v>1.88</v>
      </c>
      <c r="I118">
        <v>13.69</v>
      </c>
      <c r="J118">
        <v>1.62</v>
      </c>
      <c r="K118">
        <v>0.15</v>
      </c>
      <c r="L118" t="s">
        <v>195</v>
      </c>
      <c r="M118">
        <v>0.31</v>
      </c>
      <c r="N118">
        <v>0.12</v>
      </c>
      <c r="P118">
        <f t="shared" si="8"/>
        <v>5.1525458689576226E-2</v>
      </c>
      <c r="Q118">
        <f t="shared" si="9"/>
        <v>2.5560668722476046E-2</v>
      </c>
      <c r="R118">
        <f t="shared" si="10"/>
        <v>8.1819403829678339E-2</v>
      </c>
      <c r="S118">
        <f t="shared" si="11"/>
        <v>1.1644245208160126E-2</v>
      </c>
      <c r="T118">
        <f t="shared" si="12"/>
        <v>6.3463070983712381E-3</v>
      </c>
      <c r="U118">
        <f t="shared" si="13"/>
        <v>5.8762102762696645E-4</v>
      </c>
      <c r="V118">
        <f t="shared" si="14"/>
        <v>1.6037390087401987E-2</v>
      </c>
      <c r="W118">
        <f t="shared" si="15"/>
        <v>6.2080219693168986E-3</v>
      </c>
      <c r="X118" t="s">
        <v>77</v>
      </c>
    </row>
    <row r="119" spans="1:24" x14ac:dyDescent="0.35">
      <c r="A119">
        <v>947</v>
      </c>
      <c r="B119" t="s">
        <v>319</v>
      </c>
      <c r="C119" t="s">
        <v>150</v>
      </c>
      <c r="D119">
        <v>77.3</v>
      </c>
      <c r="E119">
        <v>46.98</v>
      </c>
      <c r="F119">
        <v>60.81</v>
      </c>
      <c r="G119">
        <v>118.05</v>
      </c>
      <c r="H119">
        <v>21.65</v>
      </c>
      <c r="I119">
        <v>128.07</v>
      </c>
      <c r="J119">
        <v>21.69</v>
      </c>
      <c r="K119">
        <v>12.42</v>
      </c>
      <c r="L119">
        <v>27.29</v>
      </c>
      <c r="M119">
        <v>2.09</v>
      </c>
      <c r="N119">
        <v>0.28000000000000003</v>
      </c>
      <c r="P119">
        <f t="shared" si="8"/>
        <v>0.78096430523612592</v>
      </c>
      <c r="Q119">
        <f t="shared" si="9"/>
        <v>0.47464040181103745</v>
      </c>
      <c r="R119">
        <f t="shared" si="10"/>
        <v>0.73117188660813981</v>
      </c>
      <c r="S119">
        <f t="shared" si="11"/>
        <v>0.13409463231737589</v>
      </c>
      <c r="T119">
        <f t="shared" si="12"/>
        <v>8.4970000594859346E-2</v>
      </c>
      <c r="U119">
        <f t="shared" si="13"/>
        <v>4.8655021087512816E-2</v>
      </c>
      <c r="V119">
        <f t="shared" si="14"/>
        <v>0.10812304929893597</v>
      </c>
      <c r="W119">
        <f t="shared" si="15"/>
        <v>1.4485384595072764E-2</v>
      </c>
      <c r="X119" t="s">
        <v>77</v>
      </c>
    </row>
    <row r="120" spans="1:24" x14ac:dyDescent="0.35">
      <c r="A120">
        <v>956</v>
      </c>
      <c r="B120" t="s">
        <v>320</v>
      </c>
      <c r="C120" t="s">
        <v>150</v>
      </c>
      <c r="D120">
        <v>142.62</v>
      </c>
      <c r="E120">
        <v>58.96</v>
      </c>
      <c r="F120">
        <v>141.47999999999999</v>
      </c>
      <c r="G120">
        <v>76.099999999999994</v>
      </c>
      <c r="H120">
        <v>24.68</v>
      </c>
      <c r="I120">
        <v>70.900000000000006</v>
      </c>
      <c r="J120">
        <v>13.84</v>
      </c>
      <c r="K120">
        <v>8.1</v>
      </c>
      <c r="L120">
        <v>16.8</v>
      </c>
      <c r="M120">
        <v>3.2</v>
      </c>
      <c r="N120">
        <v>0.38</v>
      </c>
      <c r="P120">
        <f t="shared" si="8"/>
        <v>1.4408942977073258</v>
      </c>
      <c r="Q120">
        <f t="shared" si="9"/>
        <v>0.59567471457596366</v>
      </c>
      <c r="R120">
        <f t="shared" si="10"/>
        <v>0.47134418103243908</v>
      </c>
      <c r="S120">
        <f t="shared" si="11"/>
        <v>0.15286168709435741</v>
      </c>
      <c r="T120">
        <f t="shared" si="12"/>
        <v>5.4217833482381433E-2</v>
      </c>
      <c r="U120">
        <f t="shared" si="13"/>
        <v>3.1731535491856186E-2</v>
      </c>
      <c r="V120">
        <f t="shared" si="14"/>
        <v>0.16554725251511732</v>
      </c>
      <c r="W120">
        <f t="shared" si="15"/>
        <v>1.9658736236170177E-2</v>
      </c>
      <c r="X120" t="s">
        <v>77</v>
      </c>
    </row>
    <row r="121" spans="1:24" x14ac:dyDescent="0.35">
      <c r="A121">
        <v>1438</v>
      </c>
      <c r="B121" t="s">
        <v>321</v>
      </c>
      <c r="C121" t="s">
        <v>150</v>
      </c>
      <c r="D121">
        <v>27.95</v>
      </c>
      <c r="E121">
        <v>9.99</v>
      </c>
      <c r="F121">
        <v>27.03</v>
      </c>
      <c r="G121">
        <v>22.4</v>
      </c>
      <c r="H121">
        <v>6.33</v>
      </c>
      <c r="I121">
        <v>21.75</v>
      </c>
      <c r="J121">
        <v>4.04</v>
      </c>
      <c r="K121">
        <v>2.35</v>
      </c>
      <c r="L121">
        <v>4.8</v>
      </c>
      <c r="M121">
        <v>0.85</v>
      </c>
      <c r="N121">
        <v>7.0000000000000007E-2</v>
      </c>
      <c r="P121">
        <f t="shared" si="8"/>
        <v>0.28237971968110892</v>
      </c>
      <c r="Q121">
        <f t="shared" si="9"/>
        <v>0.10092928084487578</v>
      </c>
      <c r="R121">
        <f t="shared" si="10"/>
        <v>0.13873994290573766</v>
      </c>
      <c r="S121">
        <f t="shared" si="11"/>
        <v>3.9206421365773188E-2</v>
      </c>
      <c r="T121">
        <f t="shared" si="12"/>
        <v>1.5826593010752961E-2</v>
      </c>
      <c r="U121">
        <f t="shared" si="13"/>
        <v>9.2060627661558064E-3</v>
      </c>
      <c r="V121">
        <f t="shared" si="14"/>
        <v>4.3973488949328031E-2</v>
      </c>
      <c r="W121">
        <f t="shared" si="15"/>
        <v>3.621346148768191E-3</v>
      </c>
      <c r="X121" t="s">
        <v>77</v>
      </c>
    </row>
    <row r="122" spans="1:24" x14ac:dyDescent="0.35">
      <c r="A122">
        <v>1753</v>
      </c>
      <c r="B122" t="s">
        <v>322</v>
      </c>
      <c r="C122" t="s">
        <v>194</v>
      </c>
      <c r="D122">
        <v>4.2</v>
      </c>
      <c r="E122">
        <v>3.24</v>
      </c>
      <c r="F122">
        <v>2.89</v>
      </c>
      <c r="G122">
        <v>4.22</v>
      </c>
      <c r="H122">
        <v>1.94</v>
      </c>
      <c r="I122">
        <v>4.3899999999999997</v>
      </c>
      <c r="J122">
        <v>0.49</v>
      </c>
      <c r="K122">
        <v>0.32</v>
      </c>
      <c r="L122">
        <v>0.66</v>
      </c>
      <c r="M122">
        <v>0.19</v>
      </c>
      <c r="N122">
        <v>0.08</v>
      </c>
      <c r="P122">
        <f t="shared" si="8"/>
        <v>4.2432730685533361E-2</v>
      </c>
      <c r="Q122">
        <f t="shared" si="9"/>
        <v>3.273382081455431E-2</v>
      </c>
      <c r="R122">
        <f t="shared" si="10"/>
        <v>2.6137614243848795E-2</v>
      </c>
      <c r="S122">
        <f t="shared" si="11"/>
        <v>1.2015870055229066E-2</v>
      </c>
      <c r="T122">
        <f t="shared" si="12"/>
        <v>1.9195620235814234E-3</v>
      </c>
      <c r="U122">
        <f t="shared" si="13"/>
        <v>1.253591525604195E-3</v>
      </c>
      <c r="V122">
        <f t="shared" si="14"/>
        <v>9.8293681180850884E-3</v>
      </c>
      <c r="W122">
        <f t="shared" si="15"/>
        <v>4.1386813128779319E-3</v>
      </c>
      <c r="X122" t="s">
        <v>77</v>
      </c>
    </row>
    <row r="123" spans="1:24" x14ac:dyDescent="0.35">
      <c r="A123">
        <v>935</v>
      </c>
      <c r="B123" t="s">
        <v>323</v>
      </c>
      <c r="C123" t="s">
        <v>150</v>
      </c>
      <c r="D123">
        <v>22.57</v>
      </c>
      <c r="E123">
        <v>15.33</v>
      </c>
      <c r="F123">
        <v>16.809999999999999</v>
      </c>
      <c r="G123">
        <v>27.5</v>
      </c>
      <c r="H123">
        <v>10.87</v>
      </c>
      <c r="I123">
        <v>24.8</v>
      </c>
      <c r="J123">
        <v>1.55</v>
      </c>
      <c r="K123">
        <v>1.03</v>
      </c>
      <c r="L123">
        <v>1.86</v>
      </c>
      <c r="M123">
        <v>0.87</v>
      </c>
      <c r="N123">
        <v>0.34</v>
      </c>
      <c r="P123">
        <f t="shared" si="8"/>
        <v>0.22802541227916381</v>
      </c>
      <c r="Q123">
        <f t="shared" si="9"/>
        <v>0.15487946700219679</v>
      </c>
      <c r="R123">
        <f t="shared" si="10"/>
        <v>0.17032805490659758</v>
      </c>
      <c r="S123">
        <f t="shared" si="11"/>
        <v>6.7326034793989659E-2</v>
      </c>
      <c r="T123">
        <f t="shared" si="12"/>
        <v>6.0720839521453199E-3</v>
      </c>
      <c r="U123">
        <f t="shared" si="13"/>
        <v>4.0349977230385026E-3</v>
      </c>
      <c r="V123">
        <f t="shared" si="14"/>
        <v>4.5008159277547519E-2</v>
      </c>
      <c r="W123">
        <f t="shared" si="15"/>
        <v>1.7589395579731215E-2</v>
      </c>
      <c r="X123" t="s">
        <v>77</v>
      </c>
    </row>
    <row r="124" spans="1:24" x14ac:dyDescent="0.35">
      <c r="A124">
        <v>1044</v>
      </c>
      <c r="B124" t="s">
        <v>324</v>
      </c>
      <c r="C124" t="s">
        <v>150</v>
      </c>
      <c r="D124">
        <v>43.19</v>
      </c>
      <c r="E124">
        <v>20.94</v>
      </c>
      <c r="F124">
        <v>33.71</v>
      </c>
      <c r="G124">
        <v>47.31</v>
      </c>
      <c r="H124">
        <v>14.01</v>
      </c>
      <c r="I124">
        <v>46.96</v>
      </c>
      <c r="J124">
        <v>2.96</v>
      </c>
      <c r="K124">
        <v>2.33</v>
      </c>
      <c r="L124">
        <v>3.69</v>
      </c>
      <c r="M124">
        <v>7.09</v>
      </c>
      <c r="N124">
        <v>1.18</v>
      </c>
      <c r="P124">
        <f t="shared" si="8"/>
        <v>0.4363499138829014</v>
      </c>
      <c r="Q124">
        <f t="shared" si="9"/>
        <v>0.21155747156073063</v>
      </c>
      <c r="R124">
        <f t="shared" si="10"/>
        <v>0.29302619191385931</v>
      </c>
      <c r="S124">
        <f t="shared" si="11"/>
        <v>8.6774401790597533E-2</v>
      </c>
      <c r="T124">
        <f t="shared" si="12"/>
        <v>1.1595721611838803E-2</v>
      </c>
      <c r="U124">
        <f t="shared" si="13"/>
        <v>9.1277132958055458E-3</v>
      </c>
      <c r="V124">
        <f t="shared" si="14"/>
        <v>0.36679063135380674</v>
      </c>
      <c r="W124">
        <f t="shared" si="15"/>
        <v>6.1045549364949499E-2</v>
      </c>
      <c r="X124" t="s">
        <v>77</v>
      </c>
    </row>
    <row r="125" spans="1:24" x14ac:dyDescent="0.35">
      <c r="A125">
        <v>952</v>
      </c>
      <c r="B125" t="s">
        <v>325</v>
      </c>
      <c r="C125" t="s">
        <v>150</v>
      </c>
      <c r="D125">
        <v>57.59</v>
      </c>
      <c r="E125">
        <v>35.53</v>
      </c>
      <c r="F125">
        <v>54.52</v>
      </c>
      <c r="G125">
        <v>129.86000000000001</v>
      </c>
      <c r="H125">
        <v>30.41</v>
      </c>
      <c r="I125">
        <v>117.93</v>
      </c>
      <c r="J125">
        <v>3.72</v>
      </c>
      <c r="K125">
        <v>3.34</v>
      </c>
      <c r="L125">
        <v>3.88</v>
      </c>
      <c r="M125">
        <v>1.57</v>
      </c>
      <c r="N125">
        <v>0.23</v>
      </c>
      <c r="P125">
        <f t="shared" si="8"/>
        <v>0.58183356194758729</v>
      </c>
      <c r="Q125">
        <f t="shared" si="9"/>
        <v>0.35896069553738102</v>
      </c>
      <c r="R125">
        <f t="shared" si="10"/>
        <v>0.8043200440062096</v>
      </c>
      <c r="S125">
        <f t="shared" si="11"/>
        <v>0.18835185998944118</v>
      </c>
      <c r="T125">
        <f t="shared" si="12"/>
        <v>1.4573001485148767E-2</v>
      </c>
      <c r="U125">
        <f t="shared" si="13"/>
        <v>1.3084361548493784E-2</v>
      </c>
      <c r="V125">
        <f t="shared" si="14"/>
        <v>8.122162076522943E-2</v>
      </c>
      <c r="W125">
        <f t="shared" si="15"/>
        <v>1.1898708774524057E-2</v>
      </c>
      <c r="X125" t="s">
        <v>77</v>
      </c>
    </row>
    <row r="126" spans="1:24" x14ac:dyDescent="0.35">
      <c r="A126">
        <v>934</v>
      </c>
      <c r="B126" t="s">
        <v>326</v>
      </c>
      <c r="C126" t="s">
        <v>150</v>
      </c>
      <c r="D126">
        <v>16.03</v>
      </c>
      <c r="E126">
        <v>10.87</v>
      </c>
      <c r="F126">
        <v>10.31</v>
      </c>
      <c r="G126">
        <v>24.54</v>
      </c>
      <c r="H126">
        <v>11.09</v>
      </c>
      <c r="I126">
        <v>25.73</v>
      </c>
      <c r="J126">
        <v>1.24</v>
      </c>
      <c r="K126">
        <v>0.93</v>
      </c>
      <c r="L126">
        <v>1.52</v>
      </c>
      <c r="M126">
        <v>4.0999999999999996</v>
      </c>
      <c r="N126">
        <v>1.72</v>
      </c>
      <c r="P126">
        <f t="shared" si="8"/>
        <v>0.16195158878311899</v>
      </c>
      <c r="Q126">
        <f t="shared" si="9"/>
        <v>0.10981994822660658</v>
      </c>
      <c r="R126">
        <f t="shared" si="10"/>
        <v>0.15199456245119652</v>
      </c>
      <c r="S126">
        <f t="shared" si="11"/>
        <v>6.8688659233242438E-2</v>
      </c>
      <c r="T126">
        <f t="shared" si="12"/>
        <v>4.8576671617162554E-3</v>
      </c>
      <c r="U126">
        <f t="shared" si="13"/>
        <v>3.6432503712871918E-3</v>
      </c>
      <c r="V126">
        <f t="shared" si="14"/>
        <v>0.21210741728499402</v>
      </c>
      <c r="W126">
        <f t="shared" si="15"/>
        <v>8.8981648226875543E-2</v>
      </c>
      <c r="X126" t="s">
        <v>77</v>
      </c>
    </row>
    <row r="127" spans="1:24" x14ac:dyDescent="0.35">
      <c r="A127">
        <v>969</v>
      </c>
      <c r="B127" t="s">
        <v>327</v>
      </c>
      <c r="C127" t="s">
        <v>150</v>
      </c>
      <c r="D127">
        <v>1.57</v>
      </c>
      <c r="E127">
        <v>1.77</v>
      </c>
      <c r="F127">
        <v>0.92</v>
      </c>
      <c r="G127">
        <v>389.78</v>
      </c>
      <c r="H127">
        <v>132.08000000000001</v>
      </c>
      <c r="I127">
        <v>405.2</v>
      </c>
      <c r="J127">
        <v>45.69</v>
      </c>
      <c r="K127">
        <v>28.57</v>
      </c>
      <c r="L127">
        <v>53.96</v>
      </c>
      <c r="M127">
        <v>6.39</v>
      </c>
      <c r="N127">
        <v>0.47</v>
      </c>
      <c r="P127">
        <f t="shared" si="8"/>
        <v>1.5861758851496998E-2</v>
      </c>
      <c r="Q127">
        <f t="shared" si="9"/>
        <v>1.7882365074617632E-2</v>
      </c>
      <c r="R127">
        <f t="shared" si="10"/>
        <v>2.4141988815088582</v>
      </c>
      <c r="S127">
        <f t="shared" si="11"/>
        <v>0.81807016334776039</v>
      </c>
      <c r="T127">
        <f t="shared" si="12"/>
        <v>0.17898936501517396</v>
      </c>
      <c r="U127">
        <f t="shared" si="13"/>
        <v>0.11192221839534955</v>
      </c>
      <c r="V127">
        <f t="shared" si="14"/>
        <v>0.33057716986612479</v>
      </c>
      <c r="W127">
        <f t="shared" si="15"/>
        <v>2.4314752713157851E-2</v>
      </c>
      <c r="X127" t="s">
        <v>77</v>
      </c>
    </row>
    <row r="128" spans="1:24" x14ac:dyDescent="0.35">
      <c r="A128">
        <v>957</v>
      </c>
      <c r="B128" t="s">
        <v>328</v>
      </c>
      <c r="C128" t="s">
        <v>150</v>
      </c>
      <c r="D128">
        <v>0.52</v>
      </c>
      <c r="E128">
        <v>0.22</v>
      </c>
      <c r="F128">
        <v>0.43</v>
      </c>
      <c r="G128">
        <v>244.28</v>
      </c>
      <c r="H128">
        <v>130.75</v>
      </c>
      <c r="I128">
        <v>244.03</v>
      </c>
      <c r="J128">
        <v>13.41</v>
      </c>
      <c r="K128">
        <v>9.26</v>
      </c>
      <c r="L128">
        <v>18.46</v>
      </c>
      <c r="M128">
        <v>3.42</v>
      </c>
      <c r="N128">
        <v>0.56000000000000005</v>
      </c>
      <c r="P128">
        <f t="shared" si="8"/>
        <v>5.2535761801136551E-3</v>
      </c>
      <c r="Q128">
        <f t="shared" si="9"/>
        <v>2.2226668454326999E-3</v>
      </c>
      <c r="R128">
        <f t="shared" si="10"/>
        <v>1.5130086273666785</v>
      </c>
      <c r="S128">
        <f t="shared" si="11"/>
        <v>0.80983247923773227</v>
      </c>
      <c r="T128">
        <f t="shared" si="12"/>
        <v>5.2533319869850797E-2</v>
      </c>
      <c r="U128">
        <f t="shared" si="13"/>
        <v>3.6275804772171391E-2</v>
      </c>
      <c r="V128">
        <f t="shared" si="14"/>
        <v>0.17692862612553162</v>
      </c>
      <c r="W128">
        <f t="shared" si="15"/>
        <v>2.8970769190145528E-2</v>
      </c>
      <c r="X128" t="s">
        <v>77</v>
      </c>
    </row>
    <row r="129" spans="1:24" x14ac:dyDescent="0.35">
      <c r="A129">
        <v>1764</v>
      </c>
      <c r="B129" t="s">
        <v>329</v>
      </c>
      <c r="C129" t="s">
        <v>150</v>
      </c>
      <c r="D129">
        <v>1.75</v>
      </c>
      <c r="E129">
        <v>0.78</v>
      </c>
      <c r="F129">
        <v>2.14</v>
      </c>
      <c r="G129">
        <v>108.84</v>
      </c>
      <c r="H129">
        <v>55.98</v>
      </c>
      <c r="I129">
        <v>138.47</v>
      </c>
      <c r="J129">
        <v>5.19</v>
      </c>
      <c r="K129">
        <v>3.94</v>
      </c>
      <c r="L129">
        <v>7.34</v>
      </c>
      <c r="M129">
        <v>3.78</v>
      </c>
      <c r="N129">
        <v>0.69</v>
      </c>
      <c r="P129">
        <f t="shared" si="8"/>
        <v>1.7680304452305569E-2</v>
      </c>
      <c r="Q129">
        <f t="shared" si="9"/>
        <v>7.8803642701704823E-3</v>
      </c>
      <c r="R129">
        <f t="shared" si="10"/>
        <v>0.6741274725830575</v>
      </c>
      <c r="S129">
        <f t="shared" si="11"/>
        <v>0.34672598231532115</v>
      </c>
      <c r="T129">
        <f t="shared" si="12"/>
        <v>2.0331687555893038E-2</v>
      </c>
      <c r="U129">
        <f t="shared" si="13"/>
        <v>1.5434845659001651E-2</v>
      </c>
      <c r="V129">
        <f t="shared" si="14"/>
        <v>0.1955526920334823</v>
      </c>
      <c r="W129">
        <f t="shared" si="15"/>
        <v>3.5696126323572164E-2</v>
      </c>
      <c r="X129" t="s">
        <v>77</v>
      </c>
    </row>
    <row r="130" spans="1:24" x14ac:dyDescent="0.35">
      <c r="A130">
        <v>1765</v>
      </c>
      <c r="B130" t="s">
        <v>330</v>
      </c>
      <c r="C130" t="s">
        <v>194</v>
      </c>
      <c r="D130">
        <v>4.13</v>
      </c>
      <c r="E130">
        <v>2.54</v>
      </c>
      <c r="F130" t="s">
        <v>195</v>
      </c>
      <c r="G130">
        <v>15.83</v>
      </c>
      <c r="H130">
        <v>9.82</v>
      </c>
      <c r="I130">
        <v>16.8</v>
      </c>
      <c r="J130">
        <v>1.47</v>
      </c>
      <c r="K130">
        <v>0.86</v>
      </c>
      <c r="L130" t="s">
        <v>195</v>
      </c>
      <c r="M130">
        <v>0.06</v>
      </c>
      <c r="N130">
        <v>0.12</v>
      </c>
      <c r="P130">
        <f t="shared" si="8"/>
        <v>4.1725518507441134E-2</v>
      </c>
      <c r="Q130">
        <f t="shared" si="9"/>
        <v>2.5661699033632079E-2</v>
      </c>
      <c r="R130">
        <f t="shared" si="10"/>
        <v>9.8047022151688701E-2</v>
      </c>
      <c r="S130">
        <f t="shared" si="11"/>
        <v>6.0822599970283213E-2</v>
      </c>
      <c r="T130">
        <f t="shared" si="12"/>
        <v>5.7586860707442705E-3</v>
      </c>
      <c r="U130">
        <f t="shared" si="13"/>
        <v>3.3690272250612736E-3</v>
      </c>
      <c r="V130">
        <f t="shared" si="14"/>
        <v>3.1040109846584493E-3</v>
      </c>
      <c r="W130">
        <f t="shared" si="15"/>
        <v>6.2080219693168986E-3</v>
      </c>
      <c r="X130" t="s">
        <v>77</v>
      </c>
    </row>
    <row r="131" spans="1:24" x14ac:dyDescent="0.35">
      <c r="A131">
        <v>968</v>
      </c>
      <c r="B131" t="s">
        <v>331</v>
      </c>
      <c r="C131" t="s">
        <v>150</v>
      </c>
      <c r="D131">
        <v>2.14</v>
      </c>
      <c r="E131">
        <v>0.47</v>
      </c>
      <c r="F131">
        <v>1.94</v>
      </c>
      <c r="G131">
        <v>12.13</v>
      </c>
      <c r="H131">
        <v>7.41</v>
      </c>
      <c r="I131">
        <v>15.3</v>
      </c>
      <c r="J131">
        <v>2.91</v>
      </c>
      <c r="K131">
        <v>1.85</v>
      </c>
      <c r="L131">
        <v>3.32</v>
      </c>
      <c r="M131">
        <v>8.4600000000000009</v>
      </c>
      <c r="N131">
        <v>0.55000000000000004</v>
      </c>
      <c r="P131">
        <f t="shared" si="8"/>
        <v>2.1620486587390807E-2</v>
      </c>
      <c r="Q131">
        <f t="shared" si="9"/>
        <v>4.7484246243334948E-3</v>
      </c>
      <c r="R131">
        <f t="shared" si="10"/>
        <v>7.5130156582437407E-2</v>
      </c>
      <c r="S131">
        <f t="shared" si="11"/>
        <v>4.5895668613014112E-2</v>
      </c>
      <c r="T131">
        <f t="shared" si="12"/>
        <v>1.1399847935963148E-2</v>
      </c>
      <c r="U131">
        <f t="shared" si="13"/>
        <v>7.2473260073992532E-3</v>
      </c>
      <c r="V131">
        <f t="shared" si="14"/>
        <v>0.43766554883684133</v>
      </c>
      <c r="W131">
        <f t="shared" si="15"/>
        <v>2.8453434026035788E-2</v>
      </c>
      <c r="X131" t="s">
        <v>77</v>
      </c>
    </row>
    <row r="132" spans="1:24" x14ac:dyDescent="0.35">
      <c r="A132">
        <v>535</v>
      </c>
      <c r="B132" t="s">
        <v>332</v>
      </c>
      <c r="C132" t="s">
        <v>204</v>
      </c>
      <c r="D132">
        <v>27.67</v>
      </c>
      <c r="E132">
        <v>6.12</v>
      </c>
      <c r="F132">
        <v>26.9</v>
      </c>
      <c r="G132">
        <v>39.99</v>
      </c>
      <c r="H132">
        <v>15.14</v>
      </c>
      <c r="I132">
        <v>42.47</v>
      </c>
      <c r="J132">
        <v>21.06</v>
      </c>
      <c r="K132">
        <v>8.9499999999999993</v>
      </c>
      <c r="L132">
        <v>20.49</v>
      </c>
      <c r="M132">
        <v>20.27</v>
      </c>
      <c r="N132">
        <v>1.68</v>
      </c>
      <c r="P132">
        <f t="shared" si="8"/>
        <v>0.27955087096874004</v>
      </c>
      <c r="Q132">
        <f t="shared" si="9"/>
        <v>6.1830550427491478E-2</v>
      </c>
      <c r="R132">
        <f t="shared" si="10"/>
        <v>0.24768796057144862</v>
      </c>
      <c r="S132">
        <f t="shared" si="11"/>
        <v>9.3773336410395911E-2</v>
      </c>
      <c r="T132">
        <f t="shared" si="12"/>
        <v>8.2501992278826083E-2</v>
      </c>
      <c r="U132">
        <f t="shared" si="13"/>
        <v>3.5061387981742326E-2</v>
      </c>
      <c r="V132">
        <f t="shared" si="14"/>
        <v>1.0486383776504462</v>
      </c>
      <c r="W132">
        <f t="shared" si="15"/>
        <v>8.6912307570436567E-2</v>
      </c>
      <c r="X132" t="s">
        <v>77</v>
      </c>
    </row>
    <row r="133" spans="1:24" x14ac:dyDescent="0.35">
      <c r="A133">
        <v>401</v>
      </c>
      <c r="B133" t="s">
        <v>333</v>
      </c>
      <c r="C133" t="s">
        <v>204</v>
      </c>
      <c r="D133">
        <v>176.19</v>
      </c>
      <c r="E133">
        <v>38.56</v>
      </c>
      <c r="F133">
        <v>159.41</v>
      </c>
      <c r="G133">
        <v>151.84</v>
      </c>
      <c r="H133">
        <v>47.08</v>
      </c>
      <c r="I133">
        <v>172.74</v>
      </c>
      <c r="J133">
        <v>2.12</v>
      </c>
      <c r="K133">
        <v>1.88</v>
      </c>
      <c r="L133">
        <v>2.0499999999999998</v>
      </c>
      <c r="M133">
        <v>71.45</v>
      </c>
      <c r="N133">
        <v>4.82</v>
      </c>
      <c r="P133">
        <f t="shared" si="8"/>
        <v>1.7800530522581244</v>
      </c>
      <c r="Q133">
        <f t="shared" si="9"/>
        <v>0.3895728798176587</v>
      </c>
      <c r="R133">
        <f t="shared" si="10"/>
        <v>0.94045861298246469</v>
      </c>
      <c r="S133">
        <f t="shared" si="11"/>
        <v>0.29160163000009504</v>
      </c>
      <c r="T133">
        <f t="shared" si="12"/>
        <v>8.3050438571277922E-3</v>
      </c>
      <c r="U133">
        <f t="shared" si="13"/>
        <v>7.364850212924645E-3</v>
      </c>
      <c r="V133">
        <f t="shared" si="14"/>
        <v>3.6963597475641032</v>
      </c>
      <c r="W133">
        <f t="shared" si="15"/>
        <v>0.24935554910089547</v>
      </c>
      <c r="X133" t="s">
        <v>77</v>
      </c>
    </row>
    <row r="134" spans="1:24" x14ac:dyDescent="0.35">
      <c r="A134">
        <v>511</v>
      </c>
      <c r="B134" t="s">
        <v>334</v>
      </c>
      <c r="C134" t="s">
        <v>204</v>
      </c>
      <c r="D134">
        <v>38.74</v>
      </c>
      <c r="E134">
        <v>14.63</v>
      </c>
      <c r="F134">
        <v>34.53</v>
      </c>
      <c r="G134">
        <v>27.04</v>
      </c>
      <c r="H134">
        <v>13.39</v>
      </c>
      <c r="I134">
        <v>24.8</v>
      </c>
      <c r="J134">
        <v>43.25</v>
      </c>
      <c r="K134">
        <v>31.86</v>
      </c>
      <c r="L134">
        <v>35.71</v>
      </c>
      <c r="M134">
        <v>4.3600000000000003</v>
      </c>
      <c r="N134">
        <v>0.23</v>
      </c>
      <c r="P134">
        <f t="shared" ref="P134:P184" si="16">D134/$E$4*100</f>
        <v>0.39139142541846728</v>
      </c>
      <c r="Q134">
        <f t="shared" ref="Q134:Q184" si="17">E134/$E$4*100</f>
        <v>0.14780734522127456</v>
      </c>
      <c r="R134">
        <f t="shared" ref="R134:R184" si="18">G134/$H$4*100</f>
        <v>0.16747893107906903</v>
      </c>
      <c r="S134">
        <f t="shared" ref="S134:S184" si="19">H134/$H$4*100</f>
        <v>8.2934278370885156E-2</v>
      </c>
      <c r="T134">
        <f t="shared" ref="T134:T184" si="20">J134/$K$4*100</f>
        <v>0.16943072963244199</v>
      </c>
      <c r="U134">
        <f t="shared" ref="U134:U184" si="21">K134/$K$4*100</f>
        <v>0.12481070626796766</v>
      </c>
      <c r="V134">
        <f t="shared" ref="V134:V184" si="22">M134/$N$4*100</f>
        <v>0.22555813155184734</v>
      </c>
      <c r="W134">
        <f t="shared" ref="W134:W184" si="23">N134/$N$4*100</f>
        <v>1.1898708774524057E-2</v>
      </c>
      <c r="X134" t="s">
        <v>77</v>
      </c>
    </row>
    <row r="135" spans="1:24" x14ac:dyDescent="0.35">
      <c r="A135">
        <v>1083</v>
      </c>
      <c r="B135" t="s">
        <v>335</v>
      </c>
      <c r="C135" t="s">
        <v>204</v>
      </c>
      <c r="D135">
        <v>53.59</v>
      </c>
      <c r="E135">
        <v>24.05</v>
      </c>
      <c r="F135">
        <v>54.65</v>
      </c>
      <c r="G135">
        <v>4.01</v>
      </c>
      <c r="H135">
        <v>4.3899999999999997</v>
      </c>
      <c r="I135">
        <v>3.38</v>
      </c>
      <c r="J135">
        <v>3.69</v>
      </c>
      <c r="K135">
        <v>2.5499999999999998</v>
      </c>
      <c r="L135">
        <v>4.0999999999999996</v>
      </c>
      <c r="M135">
        <v>5.81</v>
      </c>
      <c r="N135">
        <v>1.51</v>
      </c>
      <c r="P135">
        <f t="shared" si="16"/>
        <v>0.54142143748517457</v>
      </c>
      <c r="Q135">
        <f t="shared" si="17"/>
        <v>0.24297789833025654</v>
      </c>
      <c r="R135">
        <f t="shared" si="18"/>
        <v>2.4836927279107503E-2</v>
      </c>
      <c r="S135">
        <f t="shared" si="19"/>
        <v>2.7190551310544119E-2</v>
      </c>
      <c r="T135">
        <f t="shared" si="20"/>
        <v>1.4455477279623374E-2</v>
      </c>
      <c r="U135">
        <f t="shared" si="21"/>
        <v>9.9895574696584281E-3</v>
      </c>
      <c r="V135">
        <f t="shared" si="22"/>
        <v>0.3005717303477598</v>
      </c>
      <c r="W135">
        <f t="shared" si="23"/>
        <v>7.8117609780570973E-2</v>
      </c>
      <c r="X135" t="s">
        <v>77</v>
      </c>
    </row>
    <row r="136" spans="1:24" x14ac:dyDescent="0.35">
      <c r="A136">
        <v>977</v>
      </c>
      <c r="B136" t="s">
        <v>336</v>
      </c>
      <c r="C136" t="s">
        <v>204</v>
      </c>
      <c r="D136">
        <v>59.68</v>
      </c>
      <c r="E136">
        <v>54.19</v>
      </c>
      <c r="F136">
        <v>48.77</v>
      </c>
      <c r="G136">
        <v>6.5</v>
      </c>
      <c r="H136">
        <v>8.1199999999999992</v>
      </c>
      <c r="I136">
        <v>2.81</v>
      </c>
      <c r="J136">
        <v>16.559999999999999</v>
      </c>
      <c r="K136">
        <v>14.56</v>
      </c>
      <c r="L136">
        <v>15.37</v>
      </c>
      <c r="M136">
        <v>10.34</v>
      </c>
      <c r="N136">
        <v>0.41</v>
      </c>
      <c r="P136">
        <f t="shared" si="16"/>
        <v>0.60294889697919785</v>
      </c>
      <c r="Q136">
        <f t="shared" si="17"/>
        <v>0.54748325615453641</v>
      </c>
      <c r="R136">
        <f t="shared" si="18"/>
        <v>4.0259358432468521E-2</v>
      </c>
      <c r="S136">
        <f t="shared" si="19"/>
        <v>5.0293229303329898E-2</v>
      </c>
      <c r="T136">
        <f t="shared" si="20"/>
        <v>6.4873361450017084E-2</v>
      </c>
      <c r="U136">
        <f t="shared" si="21"/>
        <v>5.7038414414990878E-2</v>
      </c>
      <c r="V136">
        <f t="shared" si="22"/>
        <v>0.53492455968947272</v>
      </c>
      <c r="W136">
        <f t="shared" si="23"/>
        <v>2.1210741728499401E-2</v>
      </c>
      <c r="X136" t="s">
        <v>77</v>
      </c>
    </row>
    <row r="137" spans="1:24" x14ac:dyDescent="0.35">
      <c r="A137">
        <v>2698</v>
      </c>
      <c r="B137" t="s">
        <v>337</v>
      </c>
      <c r="C137" t="s">
        <v>194</v>
      </c>
      <c r="D137">
        <v>189.59</v>
      </c>
      <c r="E137">
        <v>56.36</v>
      </c>
      <c r="F137" t="s">
        <v>195</v>
      </c>
      <c r="G137">
        <v>18.149999999999999</v>
      </c>
      <c r="H137">
        <v>27.13</v>
      </c>
      <c r="I137">
        <v>7.03</v>
      </c>
      <c r="J137">
        <v>0</v>
      </c>
      <c r="K137">
        <v>0.01</v>
      </c>
      <c r="L137">
        <v>0</v>
      </c>
      <c r="M137">
        <v>0</v>
      </c>
      <c r="N137">
        <v>0.12</v>
      </c>
      <c r="P137">
        <f t="shared" si="16"/>
        <v>1.9154336692072071</v>
      </c>
      <c r="Q137">
        <f t="shared" si="17"/>
        <v>0.56940683367539524</v>
      </c>
      <c r="R137">
        <f t="shared" si="18"/>
        <v>0.1124165162383544</v>
      </c>
      <c r="S137">
        <f t="shared" si="19"/>
        <v>0.16803636834967245</v>
      </c>
      <c r="T137">
        <f t="shared" si="20"/>
        <v>0</v>
      </c>
      <c r="U137">
        <f t="shared" si="21"/>
        <v>3.9174735175131094E-5</v>
      </c>
      <c r="V137">
        <f t="shared" si="22"/>
        <v>0</v>
      </c>
      <c r="W137">
        <f t="shared" si="23"/>
        <v>6.2080219693168986E-3</v>
      </c>
      <c r="X137" t="s">
        <v>77</v>
      </c>
    </row>
    <row r="138" spans="1:24" x14ac:dyDescent="0.35">
      <c r="A138">
        <v>1030</v>
      </c>
      <c r="B138" t="s">
        <v>338</v>
      </c>
      <c r="C138" t="s">
        <v>194</v>
      </c>
      <c r="D138">
        <v>35.36</v>
      </c>
      <c r="E138">
        <v>8.7100000000000009</v>
      </c>
      <c r="F138" t="s">
        <v>195</v>
      </c>
      <c r="G138">
        <v>2.89</v>
      </c>
      <c r="H138">
        <v>1.1499999999999999</v>
      </c>
      <c r="I138">
        <v>3.23</v>
      </c>
      <c r="J138">
        <v>0.06</v>
      </c>
      <c r="K138">
        <v>0.13</v>
      </c>
      <c r="L138">
        <v>0</v>
      </c>
      <c r="M138">
        <v>0.37</v>
      </c>
      <c r="N138">
        <v>0.14000000000000001</v>
      </c>
      <c r="P138">
        <f t="shared" si="16"/>
        <v>0.3572431802477285</v>
      </c>
      <c r="Q138">
        <f t="shared" si="17"/>
        <v>8.7997401016903717E-2</v>
      </c>
      <c r="R138">
        <f t="shared" si="18"/>
        <v>1.7899930133820619E-2</v>
      </c>
      <c r="S138">
        <f t="shared" si="19"/>
        <v>7.1228095688213528E-3</v>
      </c>
      <c r="T138">
        <f t="shared" si="20"/>
        <v>2.3504841105078658E-4</v>
      </c>
      <c r="U138">
        <f t="shared" si="21"/>
        <v>5.0927155727670422E-4</v>
      </c>
      <c r="V138">
        <f t="shared" si="22"/>
        <v>1.9141401072060436E-2</v>
      </c>
      <c r="W138">
        <f t="shared" si="23"/>
        <v>7.242692297536382E-3</v>
      </c>
      <c r="X138" t="s">
        <v>77</v>
      </c>
    </row>
    <row r="139" spans="1:24" x14ac:dyDescent="0.35">
      <c r="A139" s="7">
        <v>3040</v>
      </c>
      <c r="B139" t="s">
        <v>339</v>
      </c>
      <c r="C139" t="s">
        <v>194</v>
      </c>
      <c r="D139">
        <v>53.86</v>
      </c>
      <c r="E139">
        <v>25.86</v>
      </c>
      <c r="F139" t="s">
        <v>195</v>
      </c>
      <c r="G139">
        <v>0</v>
      </c>
      <c r="H139">
        <v>0.09</v>
      </c>
      <c r="I139">
        <v>0</v>
      </c>
      <c r="J139">
        <v>0.06</v>
      </c>
      <c r="K139">
        <v>0.06</v>
      </c>
      <c r="L139">
        <v>7.0000000000000007E-2</v>
      </c>
      <c r="M139">
        <v>0</v>
      </c>
      <c r="N139">
        <v>0.12</v>
      </c>
      <c r="P139">
        <f t="shared" si="16"/>
        <v>0.54414925588638741</v>
      </c>
      <c r="Q139">
        <f t="shared" si="17"/>
        <v>0.26126438464949825</v>
      </c>
      <c r="R139">
        <f t="shared" si="18"/>
        <v>0</v>
      </c>
      <c r="S139">
        <f t="shared" si="19"/>
        <v>5.5743727060341027E-4</v>
      </c>
      <c r="T139">
        <f t="shared" si="20"/>
        <v>2.3504841105078658E-4</v>
      </c>
      <c r="U139">
        <f t="shared" si="21"/>
        <v>2.3504841105078658E-4</v>
      </c>
      <c r="V139">
        <f t="shared" si="22"/>
        <v>0</v>
      </c>
      <c r="W139">
        <f t="shared" si="23"/>
        <v>6.2080219693168986E-3</v>
      </c>
      <c r="X139" t="s">
        <v>77</v>
      </c>
    </row>
    <row r="140" spans="1:24" x14ac:dyDescent="0.35">
      <c r="A140">
        <v>302</v>
      </c>
      <c r="B140" t="s">
        <v>340</v>
      </c>
      <c r="C140" t="s">
        <v>204</v>
      </c>
      <c r="D140">
        <v>224.97</v>
      </c>
      <c r="E140">
        <v>40.25</v>
      </c>
      <c r="F140">
        <v>229.02</v>
      </c>
      <c r="G140">
        <v>312.14999999999998</v>
      </c>
      <c r="H140">
        <v>83.14</v>
      </c>
      <c r="I140">
        <v>324.37</v>
      </c>
      <c r="J140">
        <v>1189.68</v>
      </c>
      <c r="K140">
        <v>875.27</v>
      </c>
      <c r="L140">
        <v>793.13</v>
      </c>
      <c r="M140">
        <v>42.87</v>
      </c>
      <c r="N140">
        <v>2.9</v>
      </c>
      <c r="P140">
        <f t="shared" si="16"/>
        <v>2.2728789100772477</v>
      </c>
      <c r="Q140">
        <f t="shared" si="17"/>
        <v>0.40664700240302804</v>
      </c>
      <c r="R140">
        <f t="shared" si="18"/>
        <v>1.9333782668761612</v>
      </c>
      <c r="S140">
        <f t="shared" si="19"/>
        <v>0.5149481630885282</v>
      </c>
      <c r="T140">
        <f t="shared" si="20"/>
        <v>4.6605398943149963</v>
      </c>
      <c r="U140">
        <f t="shared" si="21"/>
        <v>3.4288470456736988</v>
      </c>
      <c r="V140">
        <f t="shared" si="22"/>
        <v>2.2178158485384616</v>
      </c>
      <c r="W140">
        <f t="shared" si="23"/>
        <v>0.15002719759182503</v>
      </c>
      <c r="X140" t="s">
        <v>77</v>
      </c>
    </row>
    <row r="141" spans="1:24" x14ac:dyDescent="0.35">
      <c r="A141">
        <v>717</v>
      </c>
      <c r="B141" t="s">
        <v>341</v>
      </c>
      <c r="C141" t="s">
        <v>204</v>
      </c>
      <c r="D141">
        <v>130.62</v>
      </c>
      <c r="E141">
        <v>21.12</v>
      </c>
      <c r="F141">
        <v>126.23</v>
      </c>
      <c r="G141">
        <v>141.5</v>
      </c>
      <c r="H141">
        <v>44.03</v>
      </c>
      <c r="I141">
        <v>138.52000000000001</v>
      </c>
      <c r="J141">
        <v>320</v>
      </c>
      <c r="K141">
        <v>223.6</v>
      </c>
      <c r="L141">
        <v>243.68</v>
      </c>
      <c r="M141">
        <v>20.16</v>
      </c>
      <c r="N141">
        <v>1.05</v>
      </c>
      <c r="P141">
        <f t="shared" si="16"/>
        <v>1.3196579243200877</v>
      </c>
      <c r="Q141">
        <f t="shared" si="17"/>
        <v>0.21337601716153923</v>
      </c>
      <c r="R141">
        <f t="shared" si="18"/>
        <v>0.87641526433758399</v>
      </c>
      <c r="S141">
        <f t="shared" si="19"/>
        <v>0.27271070027409061</v>
      </c>
      <c r="T141">
        <f t="shared" si="20"/>
        <v>1.253591525604195</v>
      </c>
      <c r="U141">
        <f t="shared" si="21"/>
        <v>0.87594707851593123</v>
      </c>
      <c r="V141">
        <f t="shared" si="22"/>
        <v>1.0429476908452391</v>
      </c>
      <c r="W141">
        <f t="shared" si="23"/>
        <v>5.432019223152286E-2</v>
      </c>
      <c r="X141" t="s">
        <v>77</v>
      </c>
    </row>
    <row r="142" spans="1:24" x14ac:dyDescent="0.35">
      <c r="A142">
        <v>449</v>
      </c>
      <c r="B142" t="s">
        <v>342</v>
      </c>
      <c r="C142" t="s">
        <v>204</v>
      </c>
      <c r="D142">
        <v>20.63</v>
      </c>
      <c r="E142">
        <v>5.35</v>
      </c>
      <c r="F142">
        <v>18.34</v>
      </c>
      <c r="G142">
        <v>21.9</v>
      </c>
      <c r="H142">
        <v>7.51</v>
      </c>
      <c r="I142">
        <v>17.84</v>
      </c>
      <c r="J142">
        <v>54.93</v>
      </c>
      <c r="K142">
        <v>41.59</v>
      </c>
      <c r="L142">
        <v>41.86</v>
      </c>
      <c r="M142">
        <v>0.78</v>
      </c>
      <c r="N142">
        <v>0.41</v>
      </c>
      <c r="P142">
        <f t="shared" si="16"/>
        <v>0.2084255319148936</v>
      </c>
      <c r="Q142">
        <f t="shared" si="17"/>
        <v>5.405121646847702E-2</v>
      </c>
      <c r="R142">
        <f t="shared" si="18"/>
        <v>0.13564306918016317</v>
      </c>
      <c r="S142">
        <f t="shared" si="19"/>
        <v>4.6515043358129012E-2</v>
      </c>
      <c r="T142">
        <f t="shared" si="20"/>
        <v>0.2151868203169951</v>
      </c>
      <c r="U142">
        <f t="shared" si="21"/>
        <v>0.16292772359337024</v>
      </c>
      <c r="V142">
        <f t="shared" si="22"/>
        <v>4.0352142800559841E-2</v>
      </c>
      <c r="W142">
        <f t="shared" si="23"/>
        <v>2.1210741728499401E-2</v>
      </c>
      <c r="X142" t="s">
        <v>77</v>
      </c>
    </row>
    <row r="143" spans="1:24" x14ac:dyDescent="0.35">
      <c r="A143">
        <v>522</v>
      </c>
      <c r="B143" t="s">
        <v>343</v>
      </c>
      <c r="C143" t="s">
        <v>204</v>
      </c>
      <c r="D143">
        <v>49.63</v>
      </c>
      <c r="E143">
        <v>16.95</v>
      </c>
      <c r="F143">
        <v>47.64</v>
      </c>
      <c r="G143">
        <v>40.909999999999997</v>
      </c>
      <c r="H143">
        <v>12.22</v>
      </c>
      <c r="I143">
        <v>39.56</v>
      </c>
      <c r="J143">
        <v>71.78</v>
      </c>
      <c r="K143">
        <v>47.67</v>
      </c>
      <c r="L143">
        <v>58.34</v>
      </c>
      <c r="M143">
        <v>10.86</v>
      </c>
      <c r="N143">
        <v>1.1000000000000001</v>
      </c>
      <c r="P143">
        <f t="shared" si="16"/>
        <v>0.50141343426738594</v>
      </c>
      <c r="Q143">
        <f t="shared" si="17"/>
        <v>0.17124637740947393</v>
      </c>
      <c r="R143">
        <f t="shared" si="18"/>
        <v>0.25338620822650565</v>
      </c>
      <c r="S143">
        <f t="shared" si="19"/>
        <v>7.5687593853040816E-2</v>
      </c>
      <c r="T143">
        <f t="shared" si="20"/>
        <v>0.28119624908709095</v>
      </c>
      <c r="U143">
        <f t="shared" si="21"/>
        <v>0.18674596257984993</v>
      </c>
      <c r="V143">
        <f t="shared" si="22"/>
        <v>0.5618259882231792</v>
      </c>
      <c r="W143">
        <f t="shared" si="23"/>
        <v>5.6906868052071576E-2</v>
      </c>
      <c r="X143" t="s">
        <v>77</v>
      </c>
    </row>
    <row r="144" spans="1:24" x14ac:dyDescent="0.35">
      <c r="A144">
        <v>620</v>
      </c>
      <c r="B144" t="s">
        <v>344</v>
      </c>
      <c r="C144" t="s">
        <v>204</v>
      </c>
      <c r="D144">
        <v>16.12</v>
      </c>
      <c r="E144">
        <v>4.1900000000000004</v>
      </c>
      <c r="F144">
        <v>15.02</v>
      </c>
      <c r="G144">
        <v>19.149999999999999</v>
      </c>
      <c r="H144">
        <v>9.7100000000000009</v>
      </c>
      <c r="I144">
        <v>15.35</v>
      </c>
      <c r="J144">
        <v>27.28</v>
      </c>
      <c r="K144">
        <v>16.8</v>
      </c>
      <c r="L144">
        <v>24.55</v>
      </c>
      <c r="M144">
        <v>7.09</v>
      </c>
      <c r="N144">
        <v>0.35</v>
      </c>
      <c r="P144">
        <f t="shared" si="16"/>
        <v>0.16286086158352331</v>
      </c>
      <c r="Q144">
        <f t="shared" si="17"/>
        <v>4.2331700374377335E-2</v>
      </c>
      <c r="R144">
        <f t="shared" si="18"/>
        <v>0.11861026368950339</v>
      </c>
      <c r="S144">
        <f t="shared" si="19"/>
        <v>6.0141287750656823E-2</v>
      </c>
      <c r="T144">
        <f t="shared" si="20"/>
        <v>0.10686867755775763</v>
      </c>
      <c r="U144">
        <f t="shared" si="21"/>
        <v>6.5813555094220239E-2</v>
      </c>
      <c r="V144">
        <f t="shared" si="22"/>
        <v>0.36679063135380674</v>
      </c>
      <c r="W144">
        <f t="shared" si="23"/>
        <v>1.8106730743840952E-2</v>
      </c>
      <c r="X144" t="s">
        <v>77</v>
      </c>
    </row>
    <row r="145" spans="1:24" x14ac:dyDescent="0.35">
      <c r="A145">
        <v>698</v>
      </c>
      <c r="B145" t="s">
        <v>345</v>
      </c>
      <c r="C145" t="s">
        <v>204</v>
      </c>
      <c r="D145">
        <v>40.17</v>
      </c>
      <c r="E145">
        <v>13.15</v>
      </c>
      <c r="F145">
        <v>37.130000000000003</v>
      </c>
      <c r="G145">
        <v>34.51</v>
      </c>
      <c r="H145">
        <v>22.29</v>
      </c>
      <c r="I145">
        <v>37.67</v>
      </c>
      <c r="J145">
        <v>117.21</v>
      </c>
      <c r="K145">
        <v>91.48</v>
      </c>
      <c r="L145">
        <v>82.07</v>
      </c>
      <c r="M145">
        <v>3.72</v>
      </c>
      <c r="N145">
        <v>0.35</v>
      </c>
      <c r="P145">
        <f t="shared" si="16"/>
        <v>0.40583875991377982</v>
      </c>
      <c r="Q145">
        <f t="shared" si="17"/>
        <v>0.13285485917018183</v>
      </c>
      <c r="R145">
        <f t="shared" si="18"/>
        <v>0.21374622453915207</v>
      </c>
      <c r="S145">
        <f t="shared" si="19"/>
        <v>0.13805863068611127</v>
      </c>
      <c r="T145">
        <f t="shared" si="20"/>
        <v>0.45916707098771153</v>
      </c>
      <c r="U145">
        <f t="shared" si="21"/>
        <v>0.35837047738209926</v>
      </c>
      <c r="V145">
        <f t="shared" si="22"/>
        <v>0.19244868104882384</v>
      </c>
      <c r="W145">
        <f t="shared" si="23"/>
        <v>1.8106730743840952E-2</v>
      </c>
      <c r="X145" t="s">
        <v>77</v>
      </c>
    </row>
    <row r="146" spans="1:24" x14ac:dyDescent="0.35">
      <c r="A146">
        <v>514</v>
      </c>
      <c r="B146" t="s">
        <v>346</v>
      </c>
      <c r="C146" t="s">
        <v>204</v>
      </c>
      <c r="D146">
        <v>2.34</v>
      </c>
      <c r="E146">
        <v>0.44</v>
      </c>
      <c r="F146">
        <v>2.27</v>
      </c>
      <c r="G146">
        <v>1.49</v>
      </c>
      <c r="H146">
        <v>1.04</v>
      </c>
      <c r="I146">
        <v>1.27</v>
      </c>
      <c r="J146">
        <v>3.8</v>
      </c>
      <c r="K146">
        <v>2.89</v>
      </c>
      <c r="L146">
        <v>2.92</v>
      </c>
      <c r="M146">
        <v>0.28999999999999998</v>
      </c>
      <c r="N146">
        <v>0.06</v>
      </c>
      <c r="P146">
        <f t="shared" si="16"/>
        <v>2.3641092810511442E-2</v>
      </c>
      <c r="Q146">
        <f t="shared" si="17"/>
        <v>4.4453336908653997E-3</v>
      </c>
      <c r="R146">
        <f t="shared" si="18"/>
        <v>9.2286837022120139E-3</v>
      </c>
      <c r="S146">
        <f t="shared" si="19"/>
        <v>6.4414973491949629E-3</v>
      </c>
      <c r="T146">
        <f t="shared" si="20"/>
        <v>1.4886399366549813E-2</v>
      </c>
      <c r="U146">
        <f t="shared" si="21"/>
        <v>1.1321498465612886E-2</v>
      </c>
      <c r="V146">
        <f t="shared" si="22"/>
        <v>1.5002719759182504E-2</v>
      </c>
      <c r="W146">
        <f t="shared" si="23"/>
        <v>3.1040109846584493E-3</v>
      </c>
      <c r="X146" t="s">
        <v>77</v>
      </c>
    </row>
    <row r="147" spans="1:24" x14ac:dyDescent="0.35">
      <c r="A147">
        <v>608</v>
      </c>
      <c r="B147" t="s">
        <v>347</v>
      </c>
      <c r="C147" t="s">
        <v>204</v>
      </c>
      <c r="D147">
        <v>1.88</v>
      </c>
      <c r="E147">
        <v>0.51</v>
      </c>
      <c r="F147">
        <v>1.76</v>
      </c>
      <c r="G147">
        <v>2.48</v>
      </c>
      <c r="H147">
        <v>1.39</v>
      </c>
      <c r="I147">
        <v>1.76</v>
      </c>
      <c r="J147">
        <v>3.46</v>
      </c>
      <c r="K147">
        <v>1.93</v>
      </c>
      <c r="L147">
        <v>3.25</v>
      </c>
      <c r="M147">
        <v>0.87</v>
      </c>
      <c r="N147">
        <v>0.17</v>
      </c>
      <c r="P147">
        <f t="shared" si="16"/>
        <v>1.8993698497333979E-2</v>
      </c>
      <c r="Q147">
        <f t="shared" si="17"/>
        <v>5.1525458689576226E-3</v>
      </c>
      <c r="R147">
        <f t="shared" si="18"/>
        <v>1.5360493678849528E-2</v>
      </c>
      <c r="S147">
        <f t="shared" si="19"/>
        <v>8.6093089570971146E-3</v>
      </c>
      <c r="T147">
        <f t="shared" si="20"/>
        <v>1.3554458370595358E-2</v>
      </c>
      <c r="U147">
        <f t="shared" si="21"/>
        <v>7.5607238888002999E-3</v>
      </c>
      <c r="V147">
        <f t="shared" si="22"/>
        <v>4.5008159277547519E-2</v>
      </c>
      <c r="W147">
        <f t="shared" si="23"/>
        <v>8.7946977898656076E-3</v>
      </c>
      <c r="X147" t="s">
        <v>77</v>
      </c>
    </row>
    <row r="148" spans="1:24" x14ac:dyDescent="0.35">
      <c r="A148">
        <v>89</v>
      </c>
      <c r="B148" t="s">
        <v>348</v>
      </c>
      <c r="C148" t="s">
        <v>204</v>
      </c>
      <c r="D148">
        <v>12.79</v>
      </c>
      <c r="E148">
        <v>6.89</v>
      </c>
      <c r="F148">
        <v>10.42</v>
      </c>
      <c r="G148">
        <v>6.92</v>
      </c>
      <c r="H148">
        <v>4.49</v>
      </c>
      <c r="I148">
        <v>6.08</v>
      </c>
      <c r="J148">
        <v>16.420000000000002</v>
      </c>
      <c r="K148">
        <v>12.08</v>
      </c>
      <c r="L148">
        <v>14.41</v>
      </c>
      <c r="M148">
        <v>2.56</v>
      </c>
      <c r="N148">
        <v>0.17</v>
      </c>
      <c r="P148">
        <f t="shared" si="16"/>
        <v>0.12921776796856468</v>
      </c>
      <c r="Q148">
        <f t="shared" si="17"/>
        <v>6.9609884386505907E-2</v>
      </c>
      <c r="R148">
        <f t="shared" si="18"/>
        <v>4.28607323619511E-2</v>
      </c>
      <c r="S148">
        <f t="shared" si="19"/>
        <v>2.7809926055659028E-2</v>
      </c>
      <c r="T148">
        <f t="shared" si="20"/>
        <v>6.4324915157565263E-2</v>
      </c>
      <c r="U148">
        <f t="shared" si="21"/>
        <v>4.7323080091558362E-2</v>
      </c>
      <c r="V148">
        <f t="shared" si="22"/>
        <v>0.13243780201209382</v>
      </c>
      <c r="W148">
        <f t="shared" si="23"/>
        <v>8.7946977898656076E-3</v>
      </c>
      <c r="X148" t="s">
        <v>77</v>
      </c>
    </row>
    <row r="149" spans="1:24" x14ac:dyDescent="0.35">
      <c r="A149">
        <v>94</v>
      </c>
      <c r="B149" t="s">
        <v>349</v>
      </c>
      <c r="C149" t="s">
        <v>204</v>
      </c>
      <c r="D149">
        <v>13.03</v>
      </c>
      <c r="E149">
        <v>5.65</v>
      </c>
      <c r="F149">
        <v>13.27</v>
      </c>
      <c r="G149">
        <v>3.53</v>
      </c>
      <c r="H149">
        <v>2.61</v>
      </c>
      <c r="I149">
        <v>4.29</v>
      </c>
      <c r="J149">
        <v>6.69</v>
      </c>
      <c r="K149">
        <v>3.79</v>
      </c>
      <c r="L149">
        <v>6.2</v>
      </c>
      <c r="M149">
        <v>1.45</v>
      </c>
      <c r="N149">
        <v>0.12</v>
      </c>
      <c r="P149">
        <f t="shared" si="16"/>
        <v>0.13164249543630946</v>
      </c>
      <c r="Q149">
        <f t="shared" si="17"/>
        <v>5.7082125803157982E-2</v>
      </c>
      <c r="R149">
        <f t="shared" si="18"/>
        <v>2.1863928502555977E-2</v>
      </c>
      <c r="S149">
        <f t="shared" si="19"/>
        <v>1.6165680847498899E-2</v>
      </c>
      <c r="T149">
        <f t="shared" si="20"/>
        <v>2.6207897832162708E-2</v>
      </c>
      <c r="U149">
        <f t="shared" si="21"/>
        <v>1.4847224631374684E-2</v>
      </c>
      <c r="V149">
        <f t="shared" si="22"/>
        <v>7.5013598795912517E-2</v>
      </c>
      <c r="W149">
        <f t="shared" si="23"/>
        <v>6.2080219693168986E-3</v>
      </c>
      <c r="X149" t="s">
        <v>77</v>
      </c>
    </row>
    <row r="150" spans="1:24" x14ac:dyDescent="0.35">
      <c r="A150">
        <v>80</v>
      </c>
      <c r="B150" t="s">
        <v>350</v>
      </c>
      <c r="C150" t="s">
        <v>204</v>
      </c>
      <c r="D150">
        <v>5.42</v>
      </c>
      <c r="E150">
        <v>1.74</v>
      </c>
      <c r="F150">
        <v>5.33</v>
      </c>
      <c r="G150">
        <v>5.26</v>
      </c>
      <c r="H150">
        <v>3.5</v>
      </c>
      <c r="I150">
        <v>4.0999999999999996</v>
      </c>
      <c r="J150">
        <v>9.5399999999999991</v>
      </c>
      <c r="K150">
        <v>7.13</v>
      </c>
      <c r="L150">
        <v>7.95</v>
      </c>
      <c r="M150">
        <v>1.45</v>
      </c>
      <c r="N150">
        <v>0.12</v>
      </c>
      <c r="P150">
        <f t="shared" si="16"/>
        <v>5.4758428646569247E-2</v>
      </c>
      <c r="Q150">
        <f t="shared" si="17"/>
        <v>1.7579274141149535E-2</v>
      </c>
      <c r="R150">
        <f t="shared" si="18"/>
        <v>3.2579111593043754E-2</v>
      </c>
      <c r="S150">
        <f t="shared" si="19"/>
        <v>2.1678116079021512E-2</v>
      </c>
      <c r="T150">
        <f t="shared" si="20"/>
        <v>3.737269735707506E-2</v>
      </c>
      <c r="U150">
        <f t="shared" si="21"/>
        <v>2.7931586179868469E-2</v>
      </c>
      <c r="V150">
        <f t="shared" si="22"/>
        <v>7.5013598795912517E-2</v>
      </c>
      <c r="W150">
        <f t="shared" si="23"/>
        <v>6.2080219693168986E-3</v>
      </c>
      <c r="X150" t="s">
        <v>77</v>
      </c>
    </row>
    <row r="151" spans="1:24" x14ac:dyDescent="0.35">
      <c r="A151">
        <v>44</v>
      </c>
      <c r="B151" t="s">
        <v>351</v>
      </c>
      <c r="C151" t="s">
        <v>204</v>
      </c>
      <c r="D151">
        <v>2.8</v>
      </c>
      <c r="E151">
        <v>0.61</v>
      </c>
      <c r="F151">
        <v>2.68</v>
      </c>
      <c r="G151">
        <v>2.5499999999999998</v>
      </c>
      <c r="H151">
        <v>1.64</v>
      </c>
      <c r="I151">
        <v>2.2400000000000002</v>
      </c>
      <c r="J151">
        <v>2.5299999999999998</v>
      </c>
      <c r="K151">
        <v>1.26</v>
      </c>
      <c r="L151">
        <v>2.72</v>
      </c>
      <c r="M151">
        <v>1.45</v>
      </c>
      <c r="N151">
        <v>0.17</v>
      </c>
      <c r="P151">
        <f t="shared" si="16"/>
        <v>2.8288487123688907E-2</v>
      </c>
      <c r="Q151">
        <f t="shared" si="17"/>
        <v>6.1628489805179406E-3</v>
      </c>
      <c r="R151">
        <f t="shared" si="18"/>
        <v>1.5794056000429959E-2</v>
      </c>
      <c r="S151">
        <f t="shared" si="19"/>
        <v>1.0157745819884365E-2</v>
      </c>
      <c r="T151">
        <f t="shared" si="20"/>
        <v>9.9112079993081657E-3</v>
      </c>
      <c r="U151">
        <f t="shared" si="21"/>
        <v>4.9360166320665177E-3</v>
      </c>
      <c r="V151">
        <f t="shared" si="22"/>
        <v>7.5013598795912517E-2</v>
      </c>
      <c r="W151">
        <f t="shared" si="23"/>
        <v>8.7946977898656076E-3</v>
      </c>
      <c r="X151" t="s">
        <v>77</v>
      </c>
    </row>
    <row r="152" spans="1:24" x14ac:dyDescent="0.35">
      <c r="A152">
        <v>30</v>
      </c>
      <c r="B152" t="s">
        <v>352</v>
      </c>
      <c r="C152" t="s">
        <v>204</v>
      </c>
      <c r="D152">
        <v>0.28000000000000003</v>
      </c>
      <c r="E152">
        <v>0.11</v>
      </c>
      <c r="F152">
        <v>0.27</v>
      </c>
      <c r="G152">
        <v>0.51</v>
      </c>
      <c r="H152">
        <v>0.49</v>
      </c>
      <c r="I152">
        <v>0.47</v>
      </c>
      <c r="J152">
        <v>0.65</v>
      </c>
      <c r="K152">
        <v>0.27</v>
      </c>
      <c r="L152">
        <v>0.71</v>
      </c>
      <c r="M152">
        <v>0</v>
      </c>
      <c r="N152">
        <v>0.06</v>
      </c>
      <c r="P152">
        <f t="shared" si="16"/>
        <v>2.828848712368891E-3</v>
      </c>
      <c r="Q152">
        <f t="shared" si="17"/>
        <v>1.1113334227163499E-3</v>
      </c>
      <c r="R152">
        <f t="shared" si="18"/>
        <v>3.1588112000859917E-3</v>
      </c>
      <c r="S152">
        <f t="shared" si="19"/>
        <v>3.0349362510630113E-3</v>
      </c>
      <c r="T152">
        <f t="shared" si="20"/>
        <v>2.5463577863835212E-3</v>
      </c>
      <c r="U152">
        <f t="shared" si="21"/>
        <v>1.0577178497285396E-3</v>
      </c>
      <c r="V152">
        <f t="shared" si="22"/>
        <v>0</v>
      </c>
      <c r="W152">
        <f t="shared" si="23"/>
        <v>3.1040109846584493E-3</v>
      </c>
      <c r="X152" t="s">
        <v>77</v>
      </c>
    </row>
    <row r="153" spans="1:24" x14ac:dyDescent="0.35">
      <c r="A153">
        <v>25</v>
      </c>
      <c r="B153" t="s">
        <v>353</v>
      </c>
      <c r="C153" t="s">
        <v>204</v>
      </c>
      <c r="D153">
        <v>32.43</v>
      </c>
      <c r="E153">
        <v>16.32</v>
      </c>
      <c r="F153">
        <v>29.33</v>
      </c>
      <c r="G153">
        <v>3.6</v>
      </c>
      <c r="H153">
        <v>2.61</v>
      </c>
      <c r="I153">
        <v>3.19</v>
      </c>
      <c r="J153">
        <v>4.8</v>
      </c>
      <c r="K153">
        <v>2.64</v>
      </c>
      <c r="L153">
        <v>5.05</v>
      </c>
      <c r="M153">
        <v>1.98</v>
      </c>
      <c r="N153">
        <v>0.23</v>
      </c>
      <c r="P153">
        <f t="shared" si="16"/>
        <v>0.32764129907901118</v>
      </c>
      <c r="Q153">
        <f t="shared" si="17"/>
        <v>0.16488146780664392</v>
      </c>
      <c r="R153">
        <f t="shared" si="18"/>
        <v>2.2297490824136412E-2</v>
      </c>
      <c r="S153">
        <f t="shared" si="19"/>
        <v>1.6165680847498899E-2</v>
      </c>
      <c r="T153">
        <f t="shared" si="20"/>
        <v>1.8803872884062926E-2</v>
      </c>
      <c r="U153">
        <f t="shared" si="21"/>
        <v>1.0342130086234609E-2</v>
      </c>
      <c r="V153">
        <f t="shared" si="22"/>
        <v>0.10243236249372883</v>
      </c>
      <c r="W153">
        <f t="shared" si="23"/>
        <v>1.1898708774524057E-2</v>
      </c>
      <c r="X153" t="s">
        <v>77</v>
      </c>
    </row>
    <row r="154" spans="1:24" x14ac:dyDescent="0.35">
      <c r="A154">
        <v>3</v>
      </c>
      <c r="B154" t="s">
        <v>354</v>
      </c>
      <c r="C154" t="s">
        <v>204</v>
      </c>
      <c r="D154">
        <v>2.21</v>
      </c>
      <c r="E154">
        <v>1.66</v>
      </c>
      <c r="F154">
        <v>2.62</v>
      </c>
      <c r="G154">
        <v>2.31</v>
      </c>
      <c r="H154">
        <v>1.97</v>
      </c>
      <c r="I154">
        <v>2.35</v>
      </c>
      <c r="J154">
        <v>3.9</v>
      </c>
      <c r="K154">
        <v>3.1</v>
      </c>
      <c r="L154">
        <v>3.9</v>
      </c>
      <c r="M154">
        <v>0</v>
      </c>
      <c r="N154">
        <v>0.06</v>
      </c>
      <c r="P154">
        <f t="shared" si="16"/>
        <v>2.2327698765483031E-2</v>
      </c>
      <c r="Q154">
        <f t="shared" si="17"/>
        <v>1.6771031651901282E-2</v>
      </c>
      <c r="R154">
        <f t="shared" si="18"/>
        <v>1.4307556612154198E-2</v>
      </c>
      <c r="S154">
        <f t="shared" si="19"/>
        <v>1.2201682478763536E-2</v>
      </c>
      <c r="T154">
        <f t="shared" si="20"/>
        <v>1.5278146718301126E-2</v>
      </c>
      <c r="U154">
        <f t="shared" si="21"/>
        <v>1.214416790429064E-2</v>
      </c>
      <c r="V154">
        <f t="shared" si="22"/>
        <v>0</v>
      </c>
      <c r="W154">
        <f t="shared" si="23"/>
        <v>3.1040109846584493E-3</v>
      </c>
      <c r="X154" t="s">
        <v>77</v>
      </c>
    </row>
    <row r="155" spans="1:24" x14ac:dyDescent="0.35">
      <c r="A155">
        <v>1</v>
      </c>
      <c r="B155" t="s">
        <v>355</v>
      </c>
      <c r="C155" t="s">
        <v>204</v>
      </c>
      <c r="D155">
        <v>0.5</v>
      </c>
      <c r="E155">
        <v>1.26</v>
      </c>
      <c r="F155">
        <v>0</v>
      </c>
      <c r="G155">
        <v>0.56000000000000005</v>
      </c>
      <c r="H155">
        <v>1.08</v>
      </c>
      <c r="I155">
        <v>0.39</v>
      </c>
      <c r="J155">
        <v>0.28999999999999998</v>
      </c>
      <c r="K155">
        <v>2.2400000000000002</v>
      </c>
      <c r="L155">
        <v>0.26</v>
      </c>
      <c r="M155">
        <v>0</v>
      </c>
      <c r="N155">
        <v>0.06</v>
      </c>
      <c r="P155">
        <f t="shared" si="16"/>
        <v>5.0515155578015909E-3</v>
      </c>
      <c r="Q155">
        <f t="shared" si="17"/>
        <v>1.272981920566001E-2</v>
      </c>
      <c r="R155">
        <f t="shared" si="18"/>
        <v>3.4684985726434418E-3</v>
      </c>
      <c r="S155">
        <f t="shared" si="19"/>
        <v>6.6892472472409245E-3</v>
      </c>
      <c r="T155">
        <f t="shared" si="20"/>
        <v>1.1360673200788015E-3</v>
      </c>
      <c r="U155">
        <f t="shared" si="21"/>
        <v>8.7751406792293662E-3</v>
      </c>
      <c r="V155">
        <f t="shared" si="22"/>
        <v>0</v>
      </c>
      <c r="W155">
        <f t="shared" si="23"/>
        <v>3.1040109846584493E-3</v>
      </c>
      <c r="X155" t="s">
        <v>77</v>
      </c>
    </row>
    <row r="156" spans="1:24" x14ac:dyDescent="0.35">
      <c r="A156" s="7">
        <v>81</v>
      </c>
      <c r="B156" t="s">
        <v>356</v>
      </c>
      <c r="C156" t="s">
        <v>204</v>
      </c>
      <c r="D156">
        <v>2.2000000000000002</v>
      </c>
      <c r="E156">
        <v>1.29</v>
      </c>
      <c r="F156">
        <v>2.38</v>
      </c>
      <c r="G156">
        <v>2.15</v>
      </c>
      <c r="H156">
        <v>1.51</v>
      </c>
      <c r="I156">
        <v>2.09</v>
      </c>
      <c r="J156">
        <v>3.47</v>
      </c>
      <c r="K156">
        <v>1.89</v>
      </c>
      <c r="L156">
        <v>3.94</v>
      </c>
      <c r="M156">
        <v>0.64</v>
      </c>
      <c r="N156">
        <v>0.06</v>
      </c>
      <c r="P156">
        <f t="shared" si="16"/>
        <v>2.2226668454327001E-2</v>
      </c>
      <c r="Q156">
        <f t="shared" si="17"/>
        <v>1.3032910139128105E-2</v>
      </c>
      <c r="R156">
        <f t="shared" si="18"/>
        <v>1.3316557019970357E-2</v>
      </c>
      <c r="S156">
        <f t="shared" si="19"/>
        <v>9.3525586512349934E-3</v>
      </c>
      <c r="T156">
        <f t="shared" si="20"/>
        <v>1.359363310577049E-2</v>
      </c>
      <c r="U156">
        <f t="shared" si="21"/>
        <v>7.404024948099777E-3</v>
      </c>
      <c r="V156">
        <f t="shared" si="22"/>
        <v>3.3109450503023455E-2</v>
      </c>
      <c r="W156">
        <f t="shared" si="23"/>
        <v>3.1040109846584493E-3</v>
      </c>
      <c r="X156" t="s">
        <v>77</v>
      </c>
    </row>
    <row r="157" spans="1:24" x14ac:dyDescent="0.35">
      <c r="A157">
        <v>502</v>
      </c>
      <c r="B157" t="s">
        <v>357</v>
      </c>
      <c r="C157" t="s">
        <v>204</v>
      </c>
      <c r="D157">
        <v>1.76</v>
      </c>
      <c r="E157">
        <v>1.79</v>
      </c>
      <c r="F157" t="s">
        <v>358</v>
      </c>
      <c r="G157">
        <v>0.18</v>
      </c>
      <c r="H157">
        <v>0.19</v>
      </c>
      <c r="I157">
        <v>0.19</v>
      </c>
      <c r="J157">
        <v>0.39</v>
      </c>
      <c r="K157">
        <v>0.2</v>
      </c>
      <c r="L157">
        <v>0.44</v>
      </c>
      <c r="M157">
        <v>0.28999999999999998</v>
      </c>
      <c r="N157">
        <v>0.06</v>
      </c>
      <c r="P157">
        <f t="shared" si="16"/>
        <v>1.7781334763461599E-2</v>
      </c>
      <c r="Q157">
        <f t="shared" si="17"/>
        <v>1.8084425696929696E-2</v>
      </c>
      <c r="R157">
        <f t="shared" si="18"/>
        <v>1.1148745412068205E-3</v>
      </c>
      <c r="S157">
        <f t="shared" si="19"/>
        <v>1.1768120157183105E-3</v>
      </c>
      <c r="T157">
        <f t="shared" si="20"/>
        <v>1.5278146718301128E-3</v>
      </c>
      <c r="U157">
        <f t="shared" si="21"/>
        <v>7.8349470350262186E-4</v>
      </c>
      <c r="V157">
        <f t="shared" si="22"/>
        <v>1.5002719759182504E-2</v>
      </c>
      <c r="W157">
        <f t="shared" si="23"/>
        <v>3.1040109846584493E-3</v>
      </c>
      <c r="X157" t="s">
        <v>77</v>
      </c>
    </row>
    <row r="158" spans="1:24" x14ac:dyDescent="0.35">
      <c r="A158">
        <v>84</v>
      </c>
      <c r="B158" t="s">
        <v>359</v>
      </c>
      <c r="C158" t="s">
        <v>204</v>
      </c>
      <c r="D158">
        <v>0.63</v>
      </c>
      <c r="E158">
        <v>0.37</v>
      </c>
      <c r="F158">
        <v>0.57999999999999996</v>
      </c>
      <c r="G158">
        <v>0.43</v>
      </c>
      <c r="H158">
        <v>0.35</v>
      </c>
      <c r="I158">
        <v>0.34</v>
      </c>
      <c r="J158">
        <v>1.77</v>
      </c>
      <c r="K158">
        <v>1.1200000000000001</v>
      </c>
      <c r="L158">
        <v>2.16</v>
      </c>
      <c r="M158">
        <v>0.35</v>
      </c>
      <c r="N158">
        <v>0.12</v>
      </c>
      <c r="P158">
        <f t="shared" si="16"/>
        <v>6.3649096028300049E-3</v>
      </c>
      <c r="Q158">
        <f t="shared" si="17"/>
        <v>3.7381215127731768E-3</v>
      </c>
      <c r="R158">
        <f t="shared" si="18"/>
        <v>2.6633114039940715E-3</v>
      </c>
      <c r="S158">
        <f t="shared" si="19"/>
        <v>2.1678116079021509E-3</v>
      </c>
      <c r="T158">
        <f t="shared" si="20"/>
        <v>6.9339281259982039E-3</v>
      </c>
      <c r="U158">
        <f t="shared" si="21"/>
        <v>4.3875703396146831E-3</v>
      </c>
      <c r="V158">
        <f t="shared" si="22"/>
        <v>1.8106730743840952E-2</v>
      </c>
      <c r="W158">
        <f t="shared" si="23"/>
        <v>6.2080219693168986E-3</v>
      </c>
      <c r="X158" t="s">
        <v>77</v>
      </c>
    </row>
    <row r="159" spans="1:24" x14ac:dyDescent="0.35">
      <c r="A159">
        <v>28</v>
      </c>
      <c r="B159" t="s">
        <v>360</v>
      </c>
      <c r="C159" t="s">
        <v>204</v>
      </c>
      <c r="D159">
        <v>0.72</v>
      </c>
      <c r="E159">
        <v>0.35</v>
      </c>
      <c r="F159">
        <v>0.68</v>
      </c>
      <c r="G159">
        <v>0.47</v>
      </c>
      <c r="H159">
        <v>0.56000000000000005</v>
      </c>
      <c r="I159">
        <v>0.38</v>
      </c>
      <c r="J159">
        <v>0.53</v>
      </c>
      <c r="K159">
        <v>0.41</v>
      </c>
      <c r="L159">
        <v>0.56000000000000005</v>
      </c>
      <c r="M159">
        <v>0.64</v>
      </c>
      <c r="N159">
        <v>0.06</v>
      </c>
      <c r="P159">
        <f t="shared" si="16"/>
        <v>7.2741824032342903E-3</v>
      </c>
      <c r="Q159">
        <f t="shared" si="17"/>
        <v>3.5360608904611134E-3</v>
      </c>
      <c r="R159">
        <f t="shared" si="18"/>
        <v>2.9110613020400314E-3</v>
      </c>
      <c r="S159">
        <f t="shared" si="19"/>
        <v>3.4684985726434418E-3</v>
      </c>
      <c r="T159">
        <f t="shared" si="20"/>
        <v>2.076260964281948E-3</v>
      </c>
      <c r="U159">
        <f t="shared" si="21"/>
        <v>1.6061641421803747E-3</v>
      </c>
      <c r="V159">
        <f t="shared" si="22"/>
        <v>3.3109450503023455E-2</v>
      </c>
      <c r="W159">
        <f t="shared" si="23"/>
        <v>3.1040109846584493E-3</v>
      </c>
      <c r="X159" t="s">
        <v>77</v>
      </c>
    </row>
    <row r="160" spans="1:24" x14ac:dyDescent="0.35">
      <c r="A160">
        <v>23</v>
      </c>
      <c r="B160" t="s">
        <v>361</v>
      </c>
      <c r="C160" t="s">
        <v>204</v>
      </c>
      <c r="D160">
        <v>2.04</v>
      </c>
      <c r="E160">
        <v>1.1299999999999999</v>
      </c>
      <c r="F160">
        <v>1.64</v>
      </c>
      <c r="G160">
        <v>1.02</v>
      </c>
      <c r="H160">
        <v>0.74</v>
      </c>
      <c r="I160">
        <v>1.1200000000000001</v>
      </c>
      <c r="J160">
        <v>2.57</v>
      </c>
      <c r="K160">
        <v>1.58</v>
      </c>
      <c r="L160">
        <v>2.8</v>
      </c>
      <c r="M160">
        <v>0.12</v>
      </c>
      <c r="N160">
        <v>0.17</v>
      </c>
      <c r="P160">
        <f t="shared" si="16"/>
        <v>2.061018347583049E-2</v>
      </c>
      <c r="Q160">
        <f t="shared" si="17"/>
        <v>1.1416425160631594E-2</v>
      </c>
      <c r="R160">
        <f t="shared" si="18"/>
        <v>6.3176224001719834E-3</v>
      </c>
      <c r="S160">
        <f t="shared" si="19"/>
        <v>4.5833731138502616E-3</v>
      </c>
      <c r="T160">
        <f t="shared" si="20"/>
        <v>1.006790694000869E-2</v>
      </c>
      <c r="U160">
        <f t="shared" si="21"/>
        <v>6.1896081576707134E-3</v>
      </c>
      <c r="V160">
        <f t="shared" si="22"/>
        <v>6.2080219693168986E-3</v>
      </c>
      <c r="W160">
        <f t="shared" si="23"/>
        <v>8.7946977898656076E-3</v>
      </c>
      <c r="X160" t="s">
        <v>77</v>
      </c>
    </row>
    <row r="161" spans="1:24" x14ac:dyDescent="0.35">
      <c r="A161">
        <v>22</v>
      </c>
      <c r="B161" t="s">
        <v>362</v>
      </c>
      <c r="C161" t="s">
        <v>204</v>
      </c>
      <c r="D161">
        <v>1.41</v>
      </c>
      <c r="E161">
        <v>1.72</v>
      </c>
      <c r="F161" t="s">
        <v>363</v>
      </c>
      <c r="G161">
        <v>0.8</v>
      </c>
      <c r="H161">
        <v>0.95</v>
      </c>
      <c r="I161">
        <v>0.37</v>
      </c>
      <c r="J161">
        <v>6.58</v>
      </c>
      <c r="K161">
        <v>9.0299999999999994</v>
      </c>
      <c r="L161">
        <v>3.17</v>
      </c>
      <c r="M161">
        <v>0.52</v>
      </c>
      <c r="N161">
        <v>0.06</v>
      </c>
      <c r="P161">
        <f t="shared" si="16"/>
        <v>1.4245273873000484E-2</v>
      </c>
      <c r="Q161">
        <f t="shared" si="17"/>
        <v>1.7377213518837472E-2</v>
      </c>
      <c r="R161">
        <f t="shared" si="18"/>
        <v>4.9549979609192028E-3</v>
      </c>
      <c r="S161">
        <f t="shared" si="19"/>
        <v>5.8840600785915525E-3</v>
      </c>
      <c r="T161">
        <f t="shared" si="20"/>
        <v>2.5776975745236259E-2</v>
      </c>
      <c r="U161">
        <f t="shared" si="21"/>
        <v>3.5374785863143375E-2</v>
      </c>
      <c r="V161">
        <f t="shared" si="22"/>
        <v>2.690142853370656E-2</v>
      </c>
      <c r="W161">
        <f t="shared" si="23"/>
        <v>3.1040109846584493E-3</v>
      </c>
      <c r="X161" t="s">
        <v>77</v>
      </c>
    </row>
    <row r="162" spans="1:24" x14ac:dyDescent="0.35">
      <c r="A162">
        <v>485</v>
      </c>
      <c r="B162" t="s">
        <v>364</v>
      </c>
      <c r="C162" t="s">
        <v>194</v>
      </c>
      <c r="D162">
        <v>0.12</v>
      </c>
      <c r="E162">
        <v>0.15</v>
      </c>
      <c r="F162">
        <v>0.08</v>
      </c>
      <c r="G162">
        <v>0.13</v>
      </c>
      <c r="H162">
        <v>0.19</v>
      </c>
      <c r="I162">
        <v>0</v>
      </c>
      <c r="J162">
        <v>0.49</v>
      </c>
      <c r="K162">
        <v>0.86</v>
      </c>
      <c r="L162">
        <v>0.09</v>
      </c>
      <c r="M162">
        <v>0.28999999999999998</v>
      </c>
      <c r="N162">
        <v>0.06</v>
      </c>
      <c r="P162">
        <f t="shared" si="16"/>
        <v>1.2123637338723816E-3</v>
      </c>
      <c r="Q162">
        <f t="shared" si="17"/>
        <v>1.5154546673404772E-3</v>
      </c>
      <c r="R162">
        <f t="shared" si="18"/>
        <v>8.0518716864937036E-4</v>
      </c>
      <c r="S162">
        <f t="shared" si="19"/>
        <v>1.1768120157183105E-3</v>
      </c>
      <c r="T162">
        <f t="shared" si="20"/>
        <v>1.9195620235814234E-3</v>
      </c>
      <c r="U162">
        <f t="shared" si="21"/>
        <v>3.3690272250612736E-3</v>
      </c>
      <c r="V162">
        <f t="shared" si="22"/>
        <v>1.5002719759182504E-2</v>
      </c>
      <c r="W162">
        <f t="shared" si="23"/>
        <v>3.1040109846584493E-3</v>
      </c>
      <c r="X162" t="s">
        <v>77</v>
      </c>
    </row>
    <row r="163" spans="1:24" x14ac:dyDescent="0.35">
      <c r="A163">
        <v>104</v>
      </c>
      <c r="B163" t="s">
        <v>365</v>
      </c>
      <c r="C163" t="s">
        <v>204</v>
      </c>
      <c r="D163">
        <v>15.3</v>
      </c>
      <c r="E163">
        <v>6.75</v>
      </c>
      <c r="F163">
        <v>14.75</v>
      </c>
      <c r="G163">
        <v>11.42</v>
      </c>
      <c r="H163">
        <v>9.31</v>
      </c>
      <c r="I163">
        <v>17.12</v>
      </c>
      <c r="J163">
        <v>67.62</v>
      </c>
      <c r="K163">
        <v>92.38</v>
      </c>
      <c r="L163">
        <v>42.85</v>
      </c>
      <c r="M163">
        <v>1.1000000000000001</v>
      </c>
      <c r="N163">
        <v>0.17</v>
      </c>
      <c r="P163">
        <f t="shared" si="16"/>
        <v>0.1545763760687287</v>
      </c>
      <c r="Q163">
        <f t="shared" si="17"/>
        <v>6.8195460030321467E-2</v>
      </c>
      <c r="R163">
        <f t="shared" si="18"/>
        <v>7.0732595892121622E-2</v>
      </c>
      <c r="S163">
        <f t="shared" si="19"/>
        <v>5.7663788770197219E-2</v>
      </c>
      <c r="T163">
        <f t="shared" si="20"/>
        <v>0.26489955925423647</v>
      </c>
      <c r="U163">
        <f t="shared" si="21"/>
        <v>0.36189620354786106</v>
      </c>
      <c r="V163">
        <f t="shared" si="22"/>
        <v>5.6906868052071576E-2</v>
      </c>
      <c r="W163">
        <f t="shared" si="23"/>
        <v>8.7946977898656076E-3</v>
      </c>
      <c r="X163" t="s">
        <v>77</v>
      </c>
    </row>
    <row r="164" spans="1:24" x14ac:dyDescent="0.35">
      <c r="A164">
        <v>486</v>
      </c>
      <c r="B164" t="s">
        <v>366</v>
      </c>
      <c r="C164" t="s">
        <v>194</v>
      </c>
      <c r="D164">
        <v>7.8</v>
      </c>
      <c r="E164">
        <v>7.77</v>
      </c>
      <c r="F164">
        <v>6.23</v>
      </c>
      <c r="G164">
        <v>1.06</v>
      </c>
      <c r="H164">
        <v>0.64</v>
      </c>
      <c r="I164">
        <v>0.97</v>
      </c>
      <c r="J164">
        <v>1.75</v>
      </c>
      <c r="K164">
        <v>1.69</v>
      </c>
      <c r="L164">
        <v>1.36</v>
      </c>
      <c r="M164">
        <v>0.28999999999999998</v>
      </c>
      <c r="N164">
        <v>0.35</v>
      </c>
      <c r="P164">
        <f t="shared" si="16"/>
        <v>7.8803642701704812E-2</v>
      </c>
      <c r="Q164">
        <f t="shared" si="17"/>
        <v>7.8500551768236726E-2</v>
      </c>
      <c r="R164">
        <f t="shared" si="18"/>
        <v>6.5653722982179433E-3</v>
      </c>
      <c r="S164">
        <f t="shared" si="19"/>
        <v>3.9639983687353624E-3</v>
      </c>
      <c r="T164">
        <f t="shared" si="20"/>
        <v>6.8555786556479406E-3</v>
      </c>
      <c r="U164">
        <f t="shared" si="21"/>
        <v>6.6205302445971545E-3</v>
      </c>
      <c r="V164">
        <f t="shared" si="22"/>
        <v>1.5002719759182504E-2</v>
      </c>
      <c r="W164">
        <f t="shared" si="23"/>
        <v>1.8106730743840952E-2</v>
      </c>
      <c r="X164" t="s">
        <v>77</v>
      </c>
    </row>
    <row r="165" spans="1:24" x14ac:dyDescent="0.35">
      <c r="A165">
        <v>2187</v>
      </c>
      <c r="B165" t="s">
        <v>367</v>
      </c>
      <c r="C165" t="s">
        <v>194</v>
      </c>
      <c r="D165">
        <v>0.82</v>
      </c>
      <c r="E165">
        <v>0.19</v>
      </c>
      <c r="F165">
        <v>0.8</v>
      </c>
      <c r="G165">
        <v>0.84</v>
      </c>
      <c r="H165">
        <v>0.64</v>
      </c>
      <c r="I165">
        <v>0.64</v>
      </c>
      <c r="J165">
        <v>0.86</v>
      </c>
      <c r="K165">
        <v>0.78</v>
      </c>
      <c r="L165">
        <v>0.86</v>
      </c>
      <c r="M165">
        <v>0</v>
      </c>
      <c r="N165">
        <v>0.06</v>
      </c>
      <c r="P165">
        <f t="shared" si="16"/>
        <v>8.2844855147946091E-3</v>
      </c>
      <c r="Q165">
        <f t="shared" si="17"/>
        <v>1.9195759119646045E-3</v>
      </c>
      <c r="R165">
        <f t="shared" si="18"/>
        <v>5.2027478589651618E-3</v>
      </c>
      <c r="S165">
        <f t="shared" si="19"/>
        <v>3.9639983687353624E-3</v>
      </c>
      <c r="T165">
        <f t="shared" si="20"/>
        <v>3.3690272250612736E-3</v>
      </c>
      <c r="U165">
        <f t="shared" si="21"/>
        <v>3.0556293436602255E-3</v>
      </c>
      <c r="V165">
        <f t="shared" si="22"/>
        <v>0</v>
      </c>
      <c r="W165">
        <f t="shared" si="23"/>
        <v>3.1040109846584493E-3</v>
      </c>
      <c r="X165" t="s">
        <v>77</v>
      </c>
    </row>
    <row r="166" spans="1:24" x14ac:dyDescent="0.35">
      <c r="A166">
        <v>410</v>
      </c>
      <c r="B166" t="s">
        <v>368</v>
      </c>
      <c r="C166" t="s">
        <v>204</v>
      </c>
      <c r="D166">
        <v>3.54</v>
      </c>
      <c r="E166">
        <v>1.38</v>
      </c>
      <c r="F166">
        <v>3.59</v>
      </c>
      <c r="G166">
        <v>2.0699999999999998</v>
      </c>
      <c r="H166">
        <v>2.02</v>
      </c>
      <c r="I166">
        <v>1.91</v>
      </c>
      <c r="J166">
        <v>7.24</v>
      </c>
      <c r="K166">
        <v>6.66</v>
      </c>
      <c r="L166">
        <v>5.64</v>
      </c>
      <c r="M166">
        <v>0</v>
      </c>
      <c r="N166">
        <v>0.06</v>
      </c>
      <c r="P166">
        <f t="shared" si="16"/>
        <v>3.5764730149235265E-2</v>
      </c>
      <c r="Q166">
        <f t="shared" si="17"/>
        <v>1.3942182939532389E-2</v>
      </c>
      <c r="R166">
        <f t="shared" si="18"/>
        <v>1.2821057223878435E-2</v>
      </c>
      <c r="S166">
        <f t="shared" si="19"/>
        <v>1.2511369851320986E-2</v>
      </c>
      <c r="T166">
        <f t="shared" si="20"/>
        <v>2.8362508266794911E-2</v>
      </c>
      <c r="U166">
        <f t="shared" si="21"/>
        <v>2.6090373626637312E-2</v>
      </c>
      <c r="V166">
        <f t="shared" si="22"/>
        <v>0</v>
      </c>
      <c r="W166">
        <f t="shared" si="23"/>
        <v>3.1040109846584493E-3</v>
      </c>
      <c r="X166" t="s">
        <v>77</v>
      </c>
    </row>
    <row r="167" spans="1:24" x14ac:dyDescent="0.35">
      <c r="A167">
        <v>611</v>
      </c>
      <c r="B167" t="s">
        <v>369</v>
      </c>
      <c r="C167" t="s">
        <v>150</v>
      </c>
      <c r="D167">
        <v>21.42</v>
      </c>
      <c r="E167">
        <v>5.13</v>
      </c>
      <c r="F167">
        <v>22.57</v>
      </c>
      <c r="G167">
        <v>54.62</v>
      </c>
      <c r="H167">
        <v>18.32</v>
      </c>
      <c r="I167">
        <v>60.86</v>
      </c>
      <c r="J167">
        <v>28.06</v>
      </c>
      <c r="K167">
        <v>19.059999999999999</v>
      </c>
      <c r="L167">
        <v>34.96</v>
      </c>
      <c r="M167">
        <v>20.58</v>
      </c>
      <c r="N167">
        <v>4.93</v>
      </c>
      <c r="P167">
        <f t="shared" si="16"/>
        <v>0.21640692649622018</v>
      </c>
      <c r="Q167">
        <f t="shared" si="17"/>
        <v>5.1828549623044319E-2</v>
      </c>
      <c r="R167">
        <f t="shared" si="18"/>
        <v>0.33830248578175853</v>
      </c>
      <c r="S167">
        <f t="shared" si="19"/>
        <v>0.11346945330504973</v>
      </c>
      <c r="T167">
        <f t="shared" si="20"/>
        <v>0.10992430690141784</v>
      </c>
      <c r="U167">
        <f t="shared" si="21"/>
        <v>7.4667045243799857E-2</v>
      </c>
      <c r="V167">
        <f t="shared" si="22"/>
        <v>1.064675767737848</v>
      </c>
      <c r="W167">
        <f t="shared" si="23"/>
        <v>0.25504623590610254</v>
      </c>
      <c r="X167" t="s">
        <v>61</v>
      </c>
    </row>
    <row r="168" spans="1:24" x14ac:dyDescent="0.35">
      <c r="A168">
        <v>196</v>
      </c>
      <c r="B168" t="s">
        <v>370</v>
      </c>
      <c r="C168" t="s">
        <v>150</v>
      </c>
      <c r="D168">
        <v>4.6500000000000004</v>
      </c>
      <c r="E168">
        <v>0.84</v>
      </c>
      <c r="F168">
        <v>4.76</v>
      </c>
      <c r="G168">
        <v>12.9</v>
      </c>
      <c r="H168">
        <v>4.3499999999999996</v>
      </c>
      <c r="I168">
        <v>15.55</v>
      </c>
      <c r="J168">
        <v>4.91</v>
      </c>
      <c r="K168">
        <v>3.33</v>
      </c>
      <c r="L168">
        <v>6.32</v>
      </c>
      <c r="M168">
        <v>2.0299999999999998</v>
      </c>
      <c r="N168">
        <v>0.38</v>
      </c>
      <c r="P168">
        <f t="shared" si="16"/>
        <v>4.6979094687554797E-2</v>
      </c>
      <c r="Q168">
        <f t="shared" si="17"/>
        <v>8.4865461371066726E-3</v>
      </c>
      <c r="R168">
        <f t="shared" si="18"/>
        <v>7.9899342119822137E-2</v>
      </c>
      <c r="S168">
        <f t="shared" si="19"/>
        <v>2.6942801412498163E-2</v>
      </c>
      <c r="T168">
        <f t="shared" si="20"/>
        <v>1.9234794970989368E-2</v>
      </c>
      <c r="U168">
        <f t="shared" si="21"/>
        <v>1.3045186813318656E-2</v>
      </c>
      <c r="V168">
        <f t="shared" si="22"/>
        <v>0.10501903831427752</v>
      </c>
      <c r="W168">
        <f t="shared" si="23"/>
        <v>1.9658736236170177E-2</v>
      </c>
      <c r="X168" t="s">
        <v>61</v>
      </c>
    </row>
    <row r="169" spans="1:24" x14ac:dyDescent="0.35">
      <c r="A169">
        <v>105</v>
      </c>
      <c r="B169" t="s">
        <v>371</v>
      </c>
      <c r="C169" t="s">
        <v>150</v>
      </c>
      <c r="D169">
        <v>4.0199999999999996</v>
      </c>
      <c r="E169">
        <v>0.71</v>
      </c>
      <c r="F169">
        <v>4.1399999999999997</v>
      </c>
      <c r="G169">
        <v>10.33</v>
      </c>
      <c r="H169">
        <v>3.66</v>
      </c>
      <c r="I169" t="s">
        <v>372</v>
      </c>
      <c r="J169">
        <v>4.07</v>
      </c>
      <c r="K169">
        <v>2.77</v>
      </c>
      <c r="L169">
        <v>5.23</v>
      </c>
      <c r="M169">
        <v>2.2799999999999998</v>
      </c>
      <c r="N169">
        <v>0.41</v>
      </c>
      <c r="P169">
        <f t="shared" si="16"/>
        <v>4.0614185084724787E-2</v>
      </c>
      <c r="Q169">
        <f t="shared" si="17"/>
        <v>7.1731520920782594E-3</v>
      </c>
      <c r="R169">
        <f t="shared" si="18"/>
        <v>6.3981411170369207E-2</v>
      </c>
      <c r="S169">
        <f t="shared" si="19"/>
        <v>2.2669115671205352E-2</v>
      </c>
      <c r="T169">
        <f t="shared" si="20"/>
        <v>1.5944117216278357E-2</v>
      </c>
      <c r="U169">
        <f t="shared" si="21"/>
        <v>1.0851401643511314E-2</v>
      </c>
      <c r="V169">
        <f t="shared" si="22"/>
        <v>0.11795241741702105</v>
      </c>
      <c r="W169">
        <f t="shared" si="23"/>
        <v>2.1210741728499401E-2</v>
      </c>
      <c r="X169" t="s">
        <v>61</v>
      </c>
    </row>
    <row r="170" spans="1:24" x14ac:dyDescent="0.35">
      <c r="A170">
        <v>879</v>
      </c>
      <c r="B170" t="s">
        <v>373</v>
      </c>
      <c r="C170" t="s">
        <v>150</v>
      </c>
      <c r="D170">
        <v>0.73</v>
      </c>
      <c r="E170">
        <v>0.12</v>
      </c>
      <c r="F170">
        <v>0.71</v>
      </c>
      <c r="G170">
        <v>1.59</v>
      </c>
      <c r="H170">
        <v>0.49</v>
      </c>
      <c r="I170">
        <v>1.81</v>
      </c>
      <c r="J170">
        <v>1.06</v>
      </c>
      <c r="K170">
        <v>0.86</v>
      </c>
      <c r="L170">
        <v>1.0900000000000001</v>
      </c>
      <c r="M170">
        <v>0.52</v>
      </c>
      <c r="N170">
        <v>0.09</v>
      </c>
      <c r="P170">
        <f t="shared" si="16"/>
        <v>7.3752127143903229E-3</v>
      </c>
      <c r="Q170">
        <f t="shared" si="17"/>
        <v>1.2123637338723816E-3</v>
      </c>
      <c r="R170">
        <f t="shared" si="18"/>
        <v>9.8480584473269166E-3</v>
      </c>
      <c r="S170">
        <f t="shared" si="19"/>
        <v>3.0349362510630113E-3</v>
      </c>
      <c r="T170">
        <f t="shared" si="20"/>
        <v>4.1525219285638961E-3</v>
      </c>
      <c r="U170">
        <f t="shared" si="21"/>
        <v>3.3690272250612736E-3</v>
      </c>
      <c r="V170">
        <f t="shared" si="22"/>
        <v>2.690142853370656E-2</v>
      </c>
      <c r="W170">
        <f t="shared" si="23"/>
        <v>4.656016476987674E-3</v>
      </c>
      <c r="X170" t="s">
        <v>61</v>
      </c>
    </row>
    <row r="171" spans="1:24" x14ac:dyDescent="0.35">
      <c r="A171">
        <v>1106</v>
      </c>
      <c r="B171" t="s">
        <v>374</v>
      </c>
      <c r="C171" t="s">
        <v>150</v>
      </c>
      <c r="D171">
        <v>1.6</v>
      </c>
      <c r="E171">
        <v>0.39</v>
      </c>
      <c r="F171">
        <v>1.59</v>
      </c>
      <c r="G171">
        <v>2.4900000000000002</v>
      </c>
      <c r="H171">
        <v>0.69</v>
      </c>
      <c r="I171">
        <v>2.63</v>
      </c>
      <c r="J171">
        <v>1.83</v>
      </c>
      <c r="K171">
        <v>1.49</v>
      </c>
      <c r="L171">
        <v>1.87</v>
      </c>
      <c r="M171">
        <v>1.55</v>
      </c>
      <c r="N171">
        <v>0.39</v>
      </c>
      <c r="P171">
        <f t="shared" si="16"/>
        <v>1.6164849784965091E-2</v>
      </c>
      <c r="Q171">
        <f t="shared" si="17"/>
        <v>3.9401821350852411E-3</v>
      </c>
      <c r="R171">
        <f t="shared" si="18"/>
        <v>1.5422431153361019E-2</v>
      </c>
      <c r="S171">
        <f t="shared" si="19"/>
        <v>4.273685741292812E-3</v>
      </c>
      <c r="T171">
        <f t="shared" si="20"/>
        <v>7.1689765370489909E-3</v>
      </c>
      <c r="U171">
        <f t="shared" si="21"/>
        <v>5.8370355410945329E-3</v>
      </c>
      <c r="V171">
        <f t="shared" si="22"/>
        <v>8.0186950437009935E-2</v>
      </c>
      <c r="W171">
        <f t="shared" si="23"/>
        <v>2.0176071400279921E-2</v>
      </c>
      <c r="X171" t="s">
        <v>61</v>
      </c>
    </row>
    <row r="172" spans="1:24" x14ac:dyDescent="0.35">
      <c r="A172">
        <v>871</v>
      </c>
      <c r="B172" t="s">
        <v>375</v>
      </c>
      <c r="C172" t="s">
        <v>150</v>
      </c>
      <c r="D172">
        <v>0.54</v>
      </c>
      <c r="E172">
        <v>0.06</v>
      </c>
      <c r="F172">
        <v>0.53</v>
      </c>
      <c r="G172">
        <v>1.08</v>
      </c>
      <c r="H172">
        <v>0.42</v>
      </c>
      <c r="I172">
        <v>1.1399999999999999</v>
      </c>
      <c r="J172">
        <v>0.69</v>
      </c>
      <c r="K172">
        <v>0.56000000000000005</v>
      </c>
      <c r="L172">
        <v>0.7</v>
      </c>
      <c r="M172">
        <v>0.64</v>
      </c>
      <c r="N172">
        <v>0.09</v>
      </c>
      <c r="P172">
        <f t="shared" si="16"/>
        <v>5.4556368024257186E-3</v>
      </c>
      <c r="Q172">
        <f t="shared" si="17"/>
        <v>6.0618186693619082E-4</v>
      </c>
      <c r="R172">
        <f t="shared" si="18"/>
        <v>6.6892472472409245E-3</v>
      </c>
      <c r="S172">
        <f t="shared" si="19"/>
        <v>2.6013739294825809E-3</v>
      </c>
      <c r="T172">
        <f t="shared" si="20"/>
        <v>2.7030567270840454E-3</v>
      </c>
      <c r="U172">
        <f t="shared" si="21"/>
        <v>2.1937851698073415E-3</v>
      </c>
      <c r="V172">
        <f t="shared" si="22"/>
        <v>3.3109450503023455E-2</v>
      </c>
      <c r="W172">
        <f t="shared" si="23"/>
        <v>4.656016476987674E-3</v>
      </c>
      <c r="X172" t="s">
        <v>61</v>
      </c>
    </row>
    <row r="173" spans="1:24" x14ac:dyDescent="0.35">
      <c r="A173">
        <v>877</v>
      </c>
      <c r="B173" t="s">
        <v>376</v>
      </c>
      <c r="C173" t="s">
        <v>150</v>
      </c>
      <c r="D173">
        <v>0.26</v>
      </c>
      <c r="E173">
        <v>0.09</v>
      </c>
      <c r="F173">
        <v>0.26</v>
      </c>
      <c r="G173">
        <v>0.47</v>
      </c>
      <c r="H173">
        <v>0.38</v>
      </c>
      <c r="I173">
        <v>0.47</v>
      </c>
      <c r="J173">
        <v>0.45</v>
      </c>
      <c r="K173">
        <v>0.39</v>
      </c>
      <c r="L173">
        <v>42</v>
      </c>
      <c r="M173">
        <v>0.31</v>
      </c>
      <c r="N173">
        <v>0.12</v>
      </c>
      <c r="P173">
        <f t="shared" si="16"/>
        <v>2.6267880900568276E-3</v>
      </c>
      <c r="Q173">
        <f t="shared" si="17"/>
        <v>9.0927280040428628E-4</v>
      </c>
      <c r="R173">
        <f t="shared" si="18"/>
        <v>2.9110613020400314E-3</v>
      </c>
      <c r="S173">
        <f t="shared" si="19"/>
        <v>2.353624031436621E-3</v>
      </c>
      <c r="T173">
        <f t="shared" si="20"/>
        <v>1.7628630828808993E-3</v>
      </c>
      <c r="U173">
        <f t="shared" si="21"/>
        <v>1.5278146718301128E-3</v>
      </c>
      <c r="V173">
        <f t="shared" si="22"/>
        <v>1.6037390087401987E-2</v>
      </c>
      <c r="W173">
        <f t="shared" si="23"/>
        <v>6.2080219693168986E-3</v>
      </c>
      <c r="X173" t="s">
        <v>61</v>
      </c>
    </row>
    <row r="174" spans="1:24" x14ac:dyDescent="0.35">
      <c r="A174">
        <v>878</v>
      </c>
      <c r="B174" t="s">
        <v>377</v>
      </c>
      <c r="C174" t="s">
        <v>150</v>
      </c>
      <c r="D174">
        <v>0.02</v>
      </c>
      <c r="E174">
        <v>0.03</v>
      </c>
      <c r="F174">
        <v>0.02</v>
      </c>
      <c r="G174">
        <v>0.06</v>
      </c>
      <c r="H174">
        <v>7.0000000000000007E-2</v>
      </c>
      <c r="I174">
        <v>0.04</v>
      </c>
      <c r="J174">
        <v>0.03</v>
      </c>
      <c r="K174">
        <v>0.04</v>
      </c>
      <c r="L174">
        <v>0.03</v>
      </c>
      <c r="M174">
        <v>0.04</v>
      </c>
      <c r="N174">
        <v>0.06</v>
      </c>
      <c r="P174">
        <f t="shared" si="16"/>
        <v>2.0206062231206364E-4</v>
      </c>
      <c r="Q174">
        <f t="shared" si="17"/>
        <v>3.0309093346809541E-4</v>
      </c>
      <c r="R174">
        <f t="shared" si="18"/>
        <v>3.716248470689402E-4</v>
      </c>
      <c r="S174">
        <f t="shared" si="19"/>
        <v>4.3356232158043022E-4</v>
      </c>
      <c r="T174">
        <f t="shared" si="20"/>
        <v>1.1752420552539329E-4</v>
      </c>
      <c r="U174">
        <f t="shared" si="21"/>
        <v>1.5669894070052438E-4</v>
      </c>
      <c r="V174">
        <f t="shared" si="22"/>
        <v>2.0693406564389659E-3</v>
      </c>
      <c r="W174">
        <f t="shared" si="23"/>
        <v>3.1040109846584493E-3</v>
      </c>
      <c r="X174" t="s">
        <v>61</v>
      </c>
    </row>
    <row r="175" spans="1:24" x14ac:dyDescent="0.35">
      <c r="A175">
        <v>1316</v>
      </c>
      <c r="B175" t="s">
        <v>378</v>
      </c>
      <c r="C175" t="s">
        <v>150</v>
      </c>
      <c r="D175">
        <v>0.61</v>
      </c>
      <c r="E175">
        <v>0.16</v>
      </c>
      <c r="F175">
        <v>0.65</v>
      </c>
      <c r="G175">
        <v>0.86</v>
      </c>
      <c r="H175">
        <v>0.28999999999999998</v>
      </c>
      <c r="I175">
        <v>0.85</v>
      </c>
      <c r="J175">
        <v>0.85</v>
      </c>
      <c r="K175">
        <v>0.63</v>
      </c>
      <c r="L175">
        <v>0.95</v>
      </c>
      <c r="M175">
        <v>0.47</v>
      </c>
      <c r="N175">
        <v>0.12</v>
      </c>
      <c r="P175">
        <f t="shared" si="16"/>
        <v>6.1628489805179406E-3</v>
      </c>
      <c r="Q175">
        <f t="shared" si="17"/>
        <v>1.6164849784965091E-3</v>
      </c>
      <c r="R175">
        <f t="shared" si="18"/>
        <v>5.326622807988143E-3</v>
      </c>
      <c r="S175">
        <f t="shared" si="19"/>
        <v>1.7961867608332108E-3</v>
      </c>
      <c r="T175">
        <f t="shared" si="20"/>
        <v>3.3298524898861428E-3</v>
      </c>
      <c r="U175">
        <f t="shared" si="21"/>
        <v>2.4680083160332589E-3</v>
      </c>
      <c r="V175">
        <f t="shared" si="22"/>
        <v>2.4314752713157851E-2</v>
      </c>
      <c r="W175">
        <f t="shared" si="23"/>
        <v>6.2080219693168986E-3</v>
      </c>
      <c r="X175" t="s">
        <v>61</v>
      </c>
    </row>
    <row r="176" spans="1:24" x14ac:dyDescent="0.35">
      <c r="A176">
        <v>1317</v>
      </c>
      <c r="B176" t="s">
        <v>379</v>
      </c>
      <c r="C176" t="s">
        <v>150</v>
      </c>
      <c r="D176">
        <v>0.08</v>
      </c>
      <c r="E176">
        <v>0.05</v>
      </c>
      <c r="F176">
        <v>0.08</v>
      </c>
      <c r="G176">
        <v>0.1</v>
      </c>
      <c r="H176">
        <v>0.06</v>
      </c>
      <c r="I176">
        <v>0.09</v>
      </c>
      <c r="J176">
        <v>7.0000000000000007E-2</v>
      </c>
      <c r="K176">
        <v>0.05</v>
      </c>
      <c r="L176">
        <v>7.0000000000000007E-2</v>
      </c>
      <c r="M176">
        <v>0.11</v>
      </c>
      <c r="N176">
        <v>0.06</v>
      </c>
      <c r="P176">
        <f t="shared" si="16"/>
        <v>8.0824248924825457E-4</v>
      </c>
      <c r="Q176">
        <f t="shared" si="17"/>
        <v>5.0515155578015911E-4</v>
      </c>
      <c r="R176">
        <f t="shared" si="18"/>
        <v>6.1937474511490035E-4</v>
      </c>
      <c r="S176">
        <f t="shared" si="19"/>
        <v>3.716248470689402E-4</v>
      </c>
      <c r="T176">
        <f t="shared" si="20"/>
        <v>2.7422314622591769E-4</v>
      </c>
      <c r="U176">
        <f t="shared" si="21"/>
        <v>1.9587367587565546E-4</v>
      </c>
      <c r="V176">
        <f t="shared" si="22"/>
        <v>5.6906868052071565E-3</v>
      </c>
      <c r="W176">
        <f t="shared" si="23"/>
        <v>3.1040109846584493E-3</v>
      </c>
      <c r="X176" t="s">
        <v>61</v>
      </c>
    </row>
    <row r="177" spans="1:24" x14ac:dyDescent="0.35">
      <c r="A177">
        <v>1352</v>
      </c>
      <c r="B177" t="s">
        <v>380</v>
      </c>
      <c r="C177" t="s">
        <v>150</v>
      </c>
      <c r="D177">
        <v>0.15</v>
      </c>
      <c r="E177">
        <v>0.05</v>
      </c>
      <c r="F177">
        <v>0.13</v>
      </c>
      <c r="G177">
        <v>0.64</v>
      </c>
      <c r="H177">
        <v>0.68</v>
      </c>
      <c r="I177">
        <v>0.32</v>
      </c>
      <c r="J177">
        <v>0.23</v>
      </c>
      <c r="K177">
        <v>0.24</v>
      </c>
      <c r="L177">
        <v>0.19</v>
      </c>
      <c r="M177">
        <v>7.0000000000000007E-2</v>
      </c>
      <c r="N177">
        <v>0.02</v>
      </c>
      <c r="P177">
        <f t="shared" si="16"/>
        <v>1.5154546673404772E-3</v>
      </c>
      <c r="Q177">
        <f t="shared" si="17"/>
        <v>5.0515155578015911E-4</v>
      </c>
      <c r="R177">
        <f t="shared" si="18"/>
        <v>3.9639983687353624E-3</v>
      </c>
      <c r="S177">
        <f t="shared" si="19"/>
        <v>4.2117482667813223E-3</v>
      </c>
      <c r="T177">
        <f t="shared" si="20"/>
        <v>9.0101890902801515E-4</v>
      </c>
      <c r="U177">
        <f t="shared" si="21"/>
        <v>9.4019364420314631E-4</v>
      </c>
      <c r="V177">
        <f t="shared" si="22"/>
        <v>3.621346148768191E-3</v>
      </c>
      <c r="W177">
        <f t="shared" si="23"/>
        <v>1.034670328219483E-3</v>
      </c>
      <c r="X177" t="s">
        <v>61</v>
      </c>
    </row>
    <row r="178" spans="1:24" x14ac:dyDescent="0.35">
      <c r="A178">
        <v>860</v>
      </c>
      <c r="B178" t="s">
        <v>381</v>
      </c>
      <c r="C178" t="s">
        <v>150</v>
      </c>
      <c r="D178">
        <v>1.18</v>
      </c>
      <c r="E178">
        <v>0.28000000000000003</v>
      </c>
      <c r="F178">
        <v>1.18</v>
      </c>
      <c r="G178">
        <v>2.4700000000000002</v>
      </c>
      <c r="H178">
        <v>0.98</v>
      </c>
      <c r="I178">
        <v>2.63</v>
      </c>
      <c r="J178">
        <v>2.4300000000000002</v>
      </c>
      <c r="K178">
        <v>1.8</v>
      </c>
      <c r="L178">
        <v>2.84</v>
      </c>
      <c r="M178">
        <v>7.92</v>
      </c>
      <c r="N178">
        <v>1.87</v>
      </c>
      <c r="P178">
        <f t="shared" si="16"/>
        <v>1.1921576716411754E-2</v>
      </c>
      <c r="Q178">
        <f t="shared" si="17"/>
        <v>2.828848712368891E-3</v>
      </c>
      <c r="R178">
        <f t="shared" si="18"/>
        <v>1.5298556204338037E-2</v>
      </c>
      <c r="S178">
        <f t="shared" si="19"/>
        <v>6.0698725021260226E-3</v>
      </c>
      <c r="T178">
        <f t="shared" si="20"/>
        <v>9.5194606475568558E-3</v>
      </c>
      <c r="U178">
        <f t="shared" si="21"/>
        <v>7.0514523315235974E-3</v>
      </c>
      <c r="V178">
        <f t="shared" si="22"/>
        <v>0.40972944997491534</v>
      </c>
      <c r="W178">
        <f t="shared" si="23"/>
        <v>9.6741675688521669E-2</v>
      </c>
      <c r="X178" t="s">
        <v>61</v>
      </c>
    </row>
    <row r="179" spans="1:24" x14ac:dyDescent="0.35">
      <c r="A179">
        <v>890</v>
      </c>
      <c r="B179" t="s">
        <v>382</v>
      </c>
      <c r="C179" t="s">
        <v>150</v>
      </c>
      <c r="D179">
        <v>0.34</v>
      </c>
      <c r="E179">
        <v>0.35</v>
      </c>
      <c r="F179">
        <v>0.35</v>
      </c>
      <c r="G179">
        <v>0.56999999999999995</v>
      </c>
      <c r="H179">
        <v>0.19</v>
      </c>
      <c r="I179">
        <v>0.6</v>
      </c>
      <c r="J179">
        <v>0.6</v>
      </c>
      <c r="K179">
        <v>0.48</v>
      </c>
      <c r="L179">
        <v>0.64</v>
      </c>
      <c r="M179">
        <v>0.72</v>
      </c>
      <c r="N179">
        <v>0.21</v>
      </c>
      <c r="P179">
        <f t="shared" si="16"/>
        <v>3.4350305793050821E-3</v>
      </c>
      <c r="Q179">
        <f t="shared" si="17"/>
        <v>3.5360608904611134E-3</v>
      </c>
      <c r="R179">
        <f t="shared" si="18"/>
        <v>3.5304360471549311E-3</v>
      </c>
      <c r="S179">
        <f t="shared" si="19"/>
        <v>1.1768120157183105E-3</v>
      </c>
      <c r="T179">
        <f t="shared" si="20"/>
        <v>2.3504841105078658E-3</v>
      </c>
      <c r="U179">
        <f t="shared" si="21"/>
        <v>1.8803872884062926E-3</v>
      </c>
      <c r="V179">
        <f t="shared" si="22"/>
        <v>3.7248131815901392E-2</v>
      </c>
      <c r="W179">
        <f t="shared" si="23"/>
        <v>1.0864038446304571E-2</v>
      </c>
      <c r="X179" t="s">
        <v>61</v>
      </c>
    </row>
    <row r="180" spans="1:24" x14ac:dyDescent="0.35">
      <c r="A180">
        <v>891</v>
      </c>
      <c r="B180" t="s">
        <v>383</v>
      </c>
      <c r="C180" t="s">
        <v>150</v>
      </c>
      <c r="D180">
        <v>0.19</v>
      </c>
      <c r="E180">
        <v>0.2</v>
      </c>
      <c r="F180">
        <v>0.2</v>
      </c>
      <c r="G180">
        <v>6.28</v>
      </c>
      <c r="H180">
        <v>3.63</v>
      </c>
      <c r="I180">
        <v>4.3899999999999997</v>
      </c>
      <c r="J180">
        <v>1.51</v>
      </c>
      <c r="K180">
        <v>1.1399999999999999</v>
      </c>
      <c r="L180">
        <v>1.64</v>
      </c>
      <c r="M180">
        <v>1.01</v>
      </c>
      <c r="N180">
        <v>0.37</v>
      </c>
      <c r="P180">
        <f t="shared" si="16"/>
        <v>1.9195759119646045E-3</v>
      </c>
      <c r="Q180">
        <f t="shared" si="17"/>
        <v>2.0206062231206364E-3</v>
      </c>
      <c r="R180">
        <f t="shared" si="18"/>
        <v>3.8896733993215742E-2</v>
      </c>
      <c r="S180">
        <f t="shared" si="19"/>
        <v>2.248330324767088E-2</v>
      </c>
      <c r="T180">
        <f t="shared" si="20"/>
        <v>5.9153850114447952E-3</v>
      </c>
      <c r="U180">
        <f t="shared" si="21"/>
        <v>4.4659198099649446E-3</v>
      </c>
      <c r="V180">
        <f t="shared" si="22"/>
        <v>5.2250851575083891E-2</v>
      </c>
      <c r="W180">
        <f t="shared" si="23"/>
        <v>1.9141401072060436E-2</v>
      </c>
      <c r="X180" t="s">
        <v>61</v>
      </c>
    </row>
    <row r="181" spans="1:24" x14ac:dyDescent="0.35">
      <c r="A181">
        <v>847</v>
      </c>
      <c r="B181" t="s">
        <v>384</v>
      </c>
      <c r="C181" t="s">
        <v>150</v>
      </c>
      <c r="D181">
        <v>4.97</v>
      </c>
      <c r="E181">
        <v>1.03</v>
      </c>
      <c r="F181">
        <v>5.35</v>
      </c>
      <c r="G181">
        <v>8.67</v>
      </c>
      <c r="H181">
        <v>3.65</v>
      </c>
      <c r="I181">
        <v>8.18</v>
      </c>
      <c r="J181">
        <v>5.19</v>
      </c>
      <c r="K181">
        <v>3.65</v>
      </c>
      <c r="L181">
        <v>6.4</v>
      </c>
      <c r="M181">
        <v>6.7</v>
      </c>
      <c r="N181">
        <v>1.24</v>
      </c>
      <c r="P181">
        <f t="shared" si="16"/>
        <v>5.0212064644547812E-2</v>
      </c>
      <c r="Q181">
        <f t="shared" si="17"/>
        <v>1.0406122049071277E-2</v>
      </c>
      <c r="R181">
        <f t="shared" si="18"/>
        <v>5.3699790401461861E-2</v>
      </c>
      <c r="S181">
        <f t="shared" si="19"/>
        <v>2.2607178196693861E-2</v>
      </c>
      <c r="T181">
        <f t="shared" si="20"/>
        <v>2.0331687555893038E-2</v>
      </c>
      <c r="U181">
        <f t="shared" si="21"/>
        <v>1.4298778338922848E-2</v>
      </c>
      <c r="V181">
        <f t="shared" si="22"/>
        <v>0.34661455995352686</v>
      </c>
      <c r="W181">
        <f t="shared" si="23"/>
        <v>6.4149560349607948E-2</v>
      </c>
      <c r="X181" t="s">
        <v>61</v>
      </c>
    </row>
    <row r="182" spans="1:24" x14ac:dyDescent="0.35">
      <c r="A182">
        <v>846</v>
      </c>
      <c r="B182" t="s">
        <v>385</v>
      </c>
      <c r="C182" t="s">
        <v>150</v>
      </c>
      <c r="D182">
        <v>0.41</v>
      </c>
      <c r="E182">
        <v>0.06</v>
      </c>
      <c r="F182">
        <v>0.43</v>
      </c>
      <c r="G182">
        <v>0.89</v>
      </c>
      <c r="H182">
        <v>0.28999999999999998</v>
      </c>
      <c r="I182">
        <v>0.77</v>
      </c>
      <c r="J182">
        <v>0.52</v>
      </c>
      <c r="K182">
        <v>0.37</v>
      </c>
      <c r="L182">
        <v>0.65</v>
      </c>
      <c r="M182">
        <v>0.23</v>
      </c>
      <c r="N182">
        <v>0.04</v>
      </c>
      <c r="P182">
        <f t="shared" si="16"/>
        <v>4.1422427573973046E-3</v>
      </c>
      <c r="Q182">
        <f t="shared" si="17"/>
        <v>6.0618186693619082E-4</v>
      </c>
      <c r="R182">
        <f t="shared" si="18"/>
        <v>5.5124352315226131E-3</v>
      </c>
      <c r="S182">
        <f t="shared" si="19"/>
        <v>1.7961867608332108E-3</v>
      </c>
      <c r="T182">
        <f t="shared" si="20"/>
        <v>2.0370862291068169E-3</v>
      </c>
      <c r="U182">
        <f t="shared" si="21"/>
        <v>1.4494652014798504E-3</v>
      </c>
      <c r="V182">
        <f t="shared" si="22"/>
        <v>1.1898708774524057E-2</v>
      </c>
      <c r="W182">
        <f t="shared" si="23"/>
        <v>2.0693406564389659E-3</v>
      </c>
      <c r="X182" t="s">
        <v>61</v>
      </c>
    </row>
    <row r="183" spans="1:24" x14ac:dyDescent="0.35">
      <c r="A183">
        <v>883</v>
      </c>
      <c r="B183" t="s">
        <v>386</v>
      </c>
      <c r="C183" t="s">
        <v>150</v>
      </c>
      <c r="D183">
        <v>2.15</v>
      </c>
      <c r="E183">
        <v>0.53</v>
      </c>
      <c r="F183">
        <v>2.42</v>
      </c>
      <c r="G183">
        <v>3.5</v>
      </c>
      <c r="H183">
        <v>1.08</v>
      </c>
      <c r="I183">
        <v>3.09</v>
      </c>
      <c r="J183">
        <v>1.66</v>
      </c>
      <c r="K183">
        <v>1.1499999999999999</v>
      </c>
      <c r="L183">
        <v>2.04</v>
      </c>
      <c r="M183">
        <v>2.0499999999999998</v>
      </c>
      <c r="N183">
        <v>0.31</v>
      </c>
      <c r="P183">
        <f t="shared" si="16"/>
        <v>2.1721516898546841E-2</v>
      </c>
      <c r="Q183">
        <f t="shared" si="17"/>
        <v>5.3546064912696869E-3</v>
      </c>
      <c r="R183">
        <f t="shared" si="18"/>
        <v>2.1678116079021512E-2</v>
      </c>
      <c r="S183">
        <f t="shared" si="19"/>
        <v>6.6892472472409245E-3</v>
      </c>
      <c r="T183">
        <f t="shared" si="20"/>
        <v>6.503006039071761E-3</v>
      </c>
      <c r="U183">
        <f t="shared" si="21"/>
        <v>4.5050945451400757E-3</v>
      </c>
      <c r="V183">
        <f t="shared" si="22"/>
        <v>0.10605370864249701</v>
      </c>
      <c r="W183">
        <f t="shared" si="23"/>
        <v>1.6037390087401987E-2</v>
      </c>
      <c r="X183" t="s">
        <v>61</v>
      </c>
    </row>
    <row r="184" spans="1:24" x14ac:dyDescent="0.35">
      <c r="A184">
        <v>885</v>
      </c>
      <c r="B184" t="s">
        <v>387</v>
      </c>
      <c r="C184" t="s">
        <v>150</v>
      </c>
      <c r="D184">
        <v>0.71</v>
      </c>
      <c r="E184">
        <v>0.63</v>
      </c>
      <c r="F184">
        <v>0.73</v>
      </c>
      <c r="G184">
        <v>2.56</v>
      </c>
      <c r="H184">
        <v>2.68</v>
      </c>
      <c r="I184">
        <v>1.92</v>
      </c>
      <c r="J184">
        <v>0.37</v>
      </c>
      <c r="K184">
        <v>0.39</v>
      </c>
      <c r="L184">
        <v>0.4</v>
      </c>
      <c r="M184">
        <v>0.31</v>
      </c>
      <c r="N184">
        <v>0.27</v>
      </c>
      <c r="P184">
        <f t="shared" si="16"/>
        <v>7.1731520920782594E-3</v>
      </c>
      <c r="Q184">
        <f t="shared" si="17"/>
        <v>6.3649096028300049E-3</v>
      </c>
      <c r="R184">
        <f t="shared" si="18"/>
        <v>1.585599347494145E-2</v>
      </c>
      <c r="S184">
        <f t="shared" si="19"/>
        <v>1.6599243169079327E-2</v>
      </c>
      <c r="T184">
        <f t="shared" si="20"/>
        <v>1.4494652014798504E-3</v>
      </c>
      <c r="U184">
        <f t="shared" si="21"/>
        <v>1.5278146718301128E-3</v>
      </c>
      <c r="V184">
        <f t="shared" si="22"/>
        <v>1.6037390087401987E-2</v>
      </c>
      <c r="W184">
        <f t="shared" si="23"/>
        <v>1.3968049430963022E-2</v>
      </c>
      <c r="X184" t="s">
        <v>61</v>
      </c>
    </row>
    <row r="186" spans="1:24" x14ac:dyDescent="0.35">
      <c r="O186" t="s">
        <v>69</v>
      </c>
      <c r="P186">
        <f>100/(100-P5-P7-P88)</f>
        <v>1.4080667926835113</v>
      </c>
      <c r="R186">
        <f>100/(100-R5-R7-R88)</f>
        <v>1.3961969541141868</v>
      </c>
      <c r="T186">
        <f>100/(100-T5-T7-T88)</f>
        <v>1.4157973479735271</v>
      </c>
      <c r="V186">
        <f>100/(100-V5-V7-V88)</f>
        <v>1.3726816530151797</v>
      </c>
    </row>
    <row r="189" spans="1:24" x14ac:dyDescent="0.35">
      <c r="A189" t="s">
        <v>388</v>
      </c>
      <c r="B189" t="s">
        <v>389</v>
      </c>
      <c r="C189" t="s">
        <v>194</v>
      </c>
      <c r="D189">
        <v>54.62</v>
      </c>
      <c r="E189">
        <v>16.73</v>
      </c>
      <c r="F189" t="s">
        <v>195</v>
      </c>
      <c r="G189">
        <v>38.29</v>
      </c>
      <c r="H189">
        <v>15.86</v>
      </c>
      <c r="I189">
        <v>38.99</v>
      </c>
      <c r="J189">
        <v>3.72</v>
      </c>
      <c r="K189">
        <v>1.1299999999999999</v>
      </c>
      <c r="L189" t="s">
        <v>195</v>
      </c>
      <c r="M189">
        <v>0</v>
      </c>
      <c r="N189">
        <v>0.12</v>
      </c>
      <c r="P189">
        <f t="shared" ref="P189:Q195" si="24">D189/$E$4*100</f>
        <v>0.55182755953424567</v>
      </c>
      <c r="Q189">
        <f t="shared" si="24"/>
        <v>0.16902371056404122</v>
      </c>
      <c r="R189">
        <f t="shared" ref="R189:S195" si="25">G189/$H$4*100</f>
        <v>0.23715858990449534</v>
      </c>
      <c r="S189">
        <f t="shared" si="25"/>
        <v>9.8232834575223194E-2</v>
      </c>
      <c r="T189">
        <f t="shared" ref="T189:U195" si="26">J189/$K$4*100</f>
        <v>1.4573001485148767E-2</v>
      </c>
      <c r="U189">
        <f t="shared" si="26"/>
        <v>4.4267450747898134E-3</v>
      </c>
      <c r="V189">
        <f t="shared" ref="V189:W195" si="27">M189/$N$4*100</f>
        <v>0</v>
      </c>
      <c r="W189">
        <f t="shared" si="27"/>
        <v>6.2080219693168986E-3</v>
      </c>
    </row>
    <row r="190" spans="1:24" s="7" customFormat="1" x14ac:dyDescent="0.35">
      <c r="A190" s="7" t="s">
        <v>390</v>
      </c>
      <c r="B190" s="7" t="s">
        <v>391</v>
      </c>
      <c r="C190" t="s">
        <v>204</v>
      </c>
      <c r="D190" s="7">
        <v>22.32</v>
      </c>
      <c r="E190" s="7">
        <v>5.13</v>
      </c>
      <c r="F190" s="7">
        <v>20.3</v>
      </c>
      <c r="G190" s="7">
        <v>36.450000000000003</v>
      </c>
      <c r="H190" s="7">
        <v>23.09</v>
      </c>
      <c r="I190" s="7">
        <v>31.17</v>
      </c>
      <c r="J190" s="7">
        <v>0</v>
      </c>
      <c r="K190" s="7">
        <v>0</v>
      </c>
      <c r="L190" s="7">
        <v>0</v>
      </c>
      <c r="M190" s="7">
        <v>6.68</v>
      </c>
      <c r="N190" s="7">
        <v>0</v>
      </c>
      <c r="P190" s="7">
        <f t="shared" si="24"/>
        <v>0.22549965450026302</v>
      </c>
      <c r="Q190" s="7">
        <f t="shared" si="24"/>
        <v>5.1828549623044319E-2</v>
      </c>
      <c r="R190" s="7">
        <f t="shared" si="25"/>
        <v>0.22576209459438118</v>
      </c>
      <c r="S190" s="7">
        <f t="shared" si="25"/>
        <v>0.14301362864703049</v>
      </c>
      <c r="T190" s="7">
        <f t="shared" si="26"/>
        <v>0</v>
      </c>
      <c r="U190" s="7">
        <f t="shared" si="26"/>
        <v>0</v>
      </c>
      <c r="V190" s="7">
        <f t="shared" si="27"/>
        <v>0.34557988962530733</v>
      </c>
      <c r="W190" s="7">
        <f t="shared" si="27"/>
        <v>0</v>
      </c>
    </row>
    <row r="191" spans="1:24" x14ac:dyDescent="0.35">
      <c r="A191" s="7" t="s">
        <v>390</v>
      </c>
      <c r="B191" t="s">
        <v>392</v>
      </c>
      <c r="C191" t="s">
        <v>194</v>
      </c>
      <c r="D191">
        <v>27.24</v>
      </c>
      <c r="E191">
        <v>6.89</v>
      </c>
      <c r="F191" t="s">
        <v>195</v>
      </c>
      <c r="G191">
        <v>1.08</v>
      </c>
      <c r="H191">
        <v>0.8</v>
      </c>
      <c r="I191">
        <v>0.86</v>
      </c>
      <c r="J191">
        <v>0.08</v>
      </c>
      <c r="K191">
        <v>0.11</v>
      </c>
      <c r="L191">
        <v>0.02</v>
      </c>
      <c r="M191">
        <v>0.12</v>
      </c>
      <c r="N191">
        <v>0.02</v>
      </c>
      <c r="P191">
        <f t="shared" si="24"/>
        <v>0.27520656758903067</v>
      </c>
      <c r="Q191">
        <f t="shared" si="24"/>
        <v>6.9609884386505907E-2</v>
      </c>
      <c r="R191">
        <f t="shared" si="25"/>
        <v>6.6892472472409245E-3</v>
      </c>
      <c r="S191">
        <f t="shared" si="25"/>
        <v>4.9549979609192028E-3</v>
      </c>
      <c r="T191">
        <f t="shared" si="26"/>
        <v>3.1339788140104875E-4</v>
      </c>
      <c r="U191">
        <f t="shared" si="26"/>
        <v>4.3092208692644204E-4</v>
      </c>
      <c r="V191">
        <f t="shared" si="27"/>
        <v>6.2080219693168986E-3</v>
      </c>
      <c r="W191">
        <f t="shared" si="27"/>
        <v>1.034670328219483E-3</v>
      </c>
    </row>
    <row r="192" spans="1:24" x14ac:dyDescent="0.35">
      <c r="A192" s="7" t="s">
        <v>390</v>
      </c>
      <c r="B192" t="s">
        <v>393</v>
      </c>
      <c r="C192" t="s">
        <v>194</v>
      </c>
      <c r="D192">
        <v>10.31</v>
      </c>
      <c r="E192">
        <v>5.0199999999999996</v>
      </c>
      <c r="F192" t="s">
        <v>195</v>
      </c>
      <c r="G192">
        <v>0</v>
      </c>
      <c r="H192">
        <v>0.08</v>
      </c>
      <c r="I192">
        <v>0</v>
      </c>
      <c r="J192">
        <v>0</v>
      </c>
      <c r="K192">
        <v>0.01</v>
      </c>
      <c r="L192">
        <v>0</v>
      </c>
      <c r="M192">
        <v>0</v>
      </c>
      <c r="N192">
        <v>0.12</v>
      </c>
      <c r="P192">
        <f t="shared" si="24"/>
        <v>0.10416225080186882</v>
      </c>
      <c r="Q192">
        <f t="shared" si="24"/>
        <v>5.0717216200327965E-2</v>
      </c>
      <c r="R192">
        <f t="shared" si="25"/>
        <v>0</v>
      </c>
      <c r="S192">
        <f t="shared" si="25"/>
        <v>4.954997960919203E-4</v>
      </c>
      <c r="T192">
        <f t="shared" si="26"/>
        <v>0</v>
      </c>
      <c r="U192">
        <f t="shared" si="26"/>
        <v>3.9174735175131094E-5</v>
      </c>
      <c r="V192">
        <f t="shared" si="27"/>
        <v>0</v>
      </c>
      <c r="W192">
        <f t="shared" si="27"/>
        <v>6.2080219693168986E-3</v>
      </c>
    </row>
    <row r="193" spans="1:23" x14ac:dyDescent="0.35">
      <c r="A193" s="7" t="s">
        <v>390</v>
      </c>
      <c r="B193" t="s">
        <v>394</v>
      </c>
      <c r="C193" t="s">
        <v>194</v>
      </c>
      <c r="D193">
        <v>9.1199999999999992</v>
      </c>
      <c r="E193">
        <v>6.22</v>
      </c>
      <c r="F193" t="s">
        <v>195</v>
      </c>
      <c r="G193">
        <v>0</v>
      </c>
      <c r="H193">
        <v>0.08</v>
      </c>
      <c r="I193">
        <v>0</v>
      </c>
      <c r="J193">
        <v>0</v>
      </c>
      <c r="K193">
        <v>0.01</v>
      </c>
      <c r="L193">
        <v>0</v>
      </c>
      <c r="M193">
        <v>0</v>
      </c>
      <c r="N193">
        <v>0.12</v>
      </c>
      <c r="P193">
        <f t="shared" si="24"/>
        <v>9.2139643774301019E-2</v>
      </c>
      <c r="Q193">
        <f t="shared" si="24"/>
        <v>6.2840853539051778E-2</v>
      </c>
      <c r="R193">
        <f t="shared" si="25"/>
        <v>0</v>
      </c>
      <c r="S193">
        <f t="shared" si="25"/>
        <v>4.954997960919203E-4</v>
      </c>
      <c r="T193">
        <f t="shared" si="26"/>
        <v>0</v>
      </c>
      <c r="U193">
        <f t="shared" si="26"/>
        <v>3.9174735175131094E-5</v>
      </c>
      <c r="V193">
        <f t="shared" si="27"/>
        <v>0</v>
      </c>
      <c r="W193">
        <f t="shared" si="27"/>
        <v>6.2080219693168986E-3</v>
      </c>
    </row>
    <row r="194" spans="1:23" x14ac:dyDescent="0.35">
      <c r="A194" s="7" t="s">
        <v>390</v>
      </c>
      <c r="B194" t="s">
        <v>395</v>
      </c>
      <c r="C194" t="s">
        <v>194</v>
      </c>
      <c r="D194">
        <v>24.27</v>
      </c>
      <c r="E194">
        <v>2.83</v>
      </c>
      <c r="F194" t="s">
        <v>195</v>
      </c>
      <c r="G194">
        <v>0</v>
      </c>
      <c r="H194">
        <v>0.08</v>
      </c>
      <c r="I194">
        <v>0</v>
      </c>
      <c r="J194">
        <v>0</v>
      </c>
      <c r="K194">
        <v>0.01</v>
      </c>
      <c r="L194">
        <v>0</v>
      </c>
      <c r="M194">
        <v>0</v>
      </c>
      <c r="N194">
        <v>0.12</v>
      </c>
      <c r="P194">
        <f t="shared" si="24"/>
        <v>0.24520056517568922</v>
      </c>
      <c r="Q194">
        <f t="shared" si="24"/>
        <v>2.8591578057157004E-2</v>
      </c>
      <c r="R194">
        <f t="shared" si="25"/>
        <v>0</v>
      </c>
      <c r="S194">
        <f t="shared" si="25"/>
        <v>4.954997960919203E-4</v>
      </c>
      <c r="T194">
        <f t="shared" si="26"/>
        <v>0</v>
      </c>
      <c r="U194">
        <f t="shared" si="26"/>
        <v>3.9174735175131094E-5</v>
      </c>
      <c r="V194">
        <f t="shared" si="27"/>
        <v>0</v>
      </c>
      <c r="W194">
        <f t="shared" si="27"/>
        <v>6.2080219693168986E-3</v>
      </c>
    </row>
    <row r="195" spans="1:23" x14ac:dyDescent="0.35">
      <c r="A195" s="7" t="s">
        <v>390</v>
      </c>
      <c r="B195" t="s">
        <v>396</v>
      </c>
      <c r="C195" t="s">
        <v>194</v>
      </c>
      <c r="D195">
        <v>15.93</v>
      </c>
      <c r="E195">
        <v>3</v>
      </c>
      <c r="F195" t="s">
        <v>195</v>
      </c>
      <c r="G195">
        <v>0</v>
      </c>
      <c r="H195">
        <v>0.08</v>
      </c>
      <c r="I195">
        <v>0</v>
      </c>
      <c r="J195">
        <v>0</v>
      </c>
      <c r="K195">
        <v>0.01</v>
      </c>
      <c r="L195">
        <v>0</v>
      </c>
      <c r="M195">
        <v>0</v>
      </c>
      <c r="N195">
        <v>0.12</v>
      </c>
      <c r="P195">
        <f t="shared" si="24"/>
        <v>0.16094128567155869</v>
      </c>
      <c r="Q195">
        <f t="shared" si="24"/>
        <v>3.0309093346809545E-2</v>
      </c>
      <c r="R195">
        <f t="shared" si="25"/>
        <v>0</v>
      </c>
      <c r="S195">
        <f t="shared" si="25"/>
        <v>4.954997960919203E-4</v>
      </c>
      <c r="T195">
        <f t="shared" si="26"/>
        <v>0</v>
      </c>
      <c r="U195">
        <f t="shared" si="26"/>
        <v>3.9174735175131094E-5</v>
      </c>
      <c r="V195">
        <f t="shared" si="27"/>
        <v>0</v>
      </c>
      <c r="W195">
        <f t="shared" si="27"/>
        <v>6.2080219693168986E-3</v>
      </c>
    </row>
    <row r="198" spans="1:23" x14ac:dyDescent="0.35">
      <c r="B198" t="s">
        <v>397</v>
      </c>
      <c r="C198" t="s">
        <v>204</v>
      </c>
      <c r="D198">
        <v>191.4</v>
      </c>
      <c r="F198">
        <v>198.9</v>
      </c>
      <c r="G198">
        <v>239</v>
      </c>
      <c r="I198">
        <v>222.4</v>
      </c>
      <c r="J198">
        <v>238</v>
      </c>
      <c r="L198">
        <v>242.5</v>
      </c>
      <c r="M198">
        <v>289.5</v>
      </c>
    </row>
    <row r="199" spans="1:23" x14ac:dyDescent="0.35">
      <c r="B199" t="s">
        <v>398</v>
      </c>
      <c r="C199" t="s">
        <v>204</v>
      </c>
      <c r="D199">
        <v>52.2</v>
      </c>
      <c r="F199">
        <v>52.1</v>
      </c>
      <c r="G199">
        <v>65.5</v>
      </c>
      <c r="I199">
        <v>61.7</v>
      </c>
      <c r="J199">
        <v>94.3</v>
      </c>
      <c r="L199">
        <v>78.599999999999994</v>
      </c>
      <c r="M199">
        <v>35.1</v>
      </c>
    </row>
    <row r="200" spans="1:23" x14ac:dyDescent="0.35">
      <c r="B200" t="s">
        <v>399</v>
      </c>
      <c r="C200" t="s">
        <v>204</v>
      </c>
      <c r="D200">
        <v>531.1</v>
      </c>
      <c r="F200">
        <v>509.8</v>
      </c>
      <c r="G200">
        <v>757</v>
      </c>
      <c r="I200">
        <v>648.4</v>
      </c>
      <c r="J200">
        <v>1327.3</v>
      </c>
      <c r="L200">
        <v>1161.5</v>
      </c>
      <c r="M200">
        <v>88.5</v>
      </c>
    </row>
    <row r="201" spans="1:23" x14ac:dyDescent="0.35">
      <c r="B201" t="s">
        <v>400</v>
      </c>
      <c r="C201" t="s">
        <v>204</v>
      </c>
      <c r="D201">
        <v>57.1</v>
      </c>
      <c r="F201">
        <v>56.1</v>
      </c>
      <c r="G201">
        <v>71.7</v>
      </c>
      <c r="I201">
        <v>70.400000000000006</v>
      </c>
      <c r="J201">
        <v>109.3</v>
      </c>
      <c r="L201">
        <v>83.9</v>
      </c>
      <c r="M201">
        <v>38.6</v>
      </c>
    </row>
    <row r="202" spans="1:23" x14ac:dyDescent="0.35">
      <c r="B202" t="s">
        <v>401</v>
      </c>
      <c r="C202" t="s">
        <v>204</v>
      </c>
      <c r="D202">
        <v>447.6</v>
      </c>
      <c r="F202">
        <v>434.9</v>
      </c>
      <c r="G202">
        <v>822.2</v>
      </c>
      <c r="I202">
        <v>750.1</v>
      </c>
      <c r="J202">
        <v>1024.2</v>
      </c>
      <c r="L202">
        <v>1035.7</v>
      </c>
      <c r="M202">
        <v>17.399999999999999</v>
      </c>
    </row>
    <row r="203" spans="1:23" x14ac:dyDescent="0.35">
      <c r="B203" t="s">
        <v>402</v>
      </c>
      <c r="C203" t="s">
        <v>204</v>
      </c>
      <c r="D203">
        <v>887</v>
      </c>
      <c r="F203">
        <v>878.5</v>
      </c>
      <c r="G203">
        <v>1286.3</v>
      </c>
      <c r="I203">
        <v>1167.2</v>
      </c>
      <c r="J203">
        <v>1753.4</v>
      </c>
      <c r="L203">
        <v>1531.7</v>
      </c>
      <c r="M203">
        <v>250.7</v>
      </c>
    </row>
    <row r="204" spans="1:23" x14ac:dyDescent="0.35">
      <c r="B204" t="s">
        <v>403</v>
      </c>
      <c r="C204" t="s">
        <v>204</v>
      </c>
      <c r="D204">
        <v>26.3</v>
      </c>
      <c r="F204">
        <v>28.4</v>
      </c>
      <c r="G204">
        <v>35</v>
      </c>
      <c r="I204">
        <v>32.9</v>
      </c>
      <c r="J204">
        <v>95.5</v>
      </c>
      <c r="L204">
        <v>82.5</v>
      </c>
      <c r="M204">
        <v>18.8</v>
      </c>
    </row>
    <row r="205" spans="1:23" x14ac:dyDescent="0.35">
      <c r="B205" t="s">
        <v>404</v>
      </c>
      <c r="C205" t="s">
        <v>204</v>
      </c>
      <c r="D205">
        <v>1185.7</v>
      </c>
      <c r="F205">
        <v>1097.7</v>
      </c>
      <c r="G205">
        <v>3287.3</v>
      </c>
      <c r="I205">
        <v>2914.6</v>
      </c>
      <c r="J205">
        <v>8994</v>
      </c>
      <c r="L205">
        <v>3492.6</v>
      </c>
      <c r="M205">
        <v>119.7</v>
      </c>
    </row>
    <row r="206" spans="1:23" x14ac:dyDescent="0.35">
      <c r="B206" t="s">
        <v>405</v>
      </c>
      <c r="C206" t="s">
        <v>204</v>
      </c>
      <c r="D206">
        <v>292</v>
      </c>
      <c r="F206">
        <v>250.2</v>
      </c>
      <c r="G206">
        <v>42.5</v>
      </c>
      <c r="I206">
        <v>34.5</v>
      </c>
      <c r="J206">
        <v>65.8</v>
      </c>
      <c r="L206">
        <v>57.5</v>
      </c>
      <c r="M206">
        <v>29.2</v>
      </c>
    </row>
    <row r="207" spans="1:23" x14ac:dyDescent="0.35">
      <c r="B207" t="s">
        <v>406</v>
      </c>
      <c r="C207" t="s">
        <v>204</v>
      </c>
      <c r="D207">
        <v>653</v>
      </c>
      <c r="F207">
        <v>629.70000000000005</v>
      </c>
      <c r="G207">
        <v>658.6</v>
      </c>
      <c r="I207">
        <v>670.4</v>
      </c>
      <c r="J207">
        <v>2096.3000000000002</v>
      </c>
      <c r="L207">
        <v>1488.7</v>
      </c>
      <c r="M207">
        <v>108.9</v>
      </c>
    </row>
    <row r="208" spans="1:23" x14ac:dyDescent="0.35">
      <c r="B208" t="s">
        <v>407</v>
      </c>
      <c r="C208" t="s">
        <v>204</v>
      </c>
      <c r="D208">
        <v>226.2</v>
      </c>
      <c r="F208">
        <v>206.6</v>
      </c>
      <c r="G208">
        <v>228.3</v>
      </c>
      <c r="I208">
        <v>246.4</v>
      </c>
      <c r="J208">
        <v>23.2</v>
      </c>
      <c r="L208">
        <v>22.5</v>
      </c>
      <c r="M208">
        <v>98.4</v>
      </c>
    </row>
    <row r="209" spans="2:14" x14ac:dyDescent="0.35">
      <c r="B209" t="s">
        <v>408</v>
      </c>
      <c r="C209" t="s">
        <v>204</v>
      </c>
      <c r="D209">
        <v>5780.8</v>
      </c>
      <c r="E209">
        <v>959.2</v>
      </c>
      <c r="F209">
        <v>5517.4</v>
      </c>
      <c r="G209">
        <v>9464.1</v>
      </c>
      <c r="H209">
        <v>3098.8</v>
      </c>
      <c r="I209">
        <v>7705.2</v>
      </c>
      <c r="J209">
        <v>21840.2</v>
      </c>
      <c r="K209">
        <v>21233</v>
      </c>
      <c r="L209">
        <v>14047.2</v>
      </c>
      <c r="M209">
        <v>1239</v>
      </c>
    </row>
    <row r="210" spans="2:14" x14ac:dyDescent="0.35">
      <c r="B210" t="s">
        <v>409</v>
      </c>
      <c r="C210" t="s">
        <v>204</v>
      </c>
      <c r="D210">
        <v>245.5</v>
      </c>
      <c r="E210">
        <v>82.1</v>
      </c>
      <c r="F210">
        <v>216.6</v>
      </c>
      <c r="G210">
        <v>389.6</v>
      </c>
      <c r="H210">
        <v>110</v>
      </c>
      <c r="I210">
        <v>362.1</v>
      </c>
      <c r="J210">
        <v>893.9</v>
      </c>
      <c r="K210">
        <v>859</v>
      </c>
      <c r="L210">
        <v>650.6</v>
      </c>
      <c r="M210">
        <v>161.9</v>
      </c>
    </row>
    <row r="211" spans="2:14" x14ac:dyDescent="0.35">
      <c r="B211" t="s">
        <v>410</v>
      </c>
      <c r="C211" t="s">
        <v>150</v>
      </c>
      <c r="D211">
        <v>247.9</v>
      </c>
      <c r="F211">
        <v>229.3</v>
      </c>
      <c r="G211">
        <v>216.6</v>
      </c>
      <c r="I211">
        <v>204</v>
      </c>
      <c r="J211">
        <v>39.6</v>
      </c>
      <c r="L211">
        <v>47.6</v>
      </c>
      <c r="M211">
        <v>6.1</v>
      </c>
    </row>
    <row r="212" spans="2:14" x14ac:dyDescent="0.35">
      <c r="B212" t="s">
        <v>411</v>
      </c>
      <c r="C212" t="s">
        <v>150</v>
      </c>
      <c r="D212">
        <v>143.6</v>
      </c>
      <c r="F212">
        <v>113.2</v>
      </c>
      <c r="G212">
        <v>233.4</v>
      </c>
      <c r="I212">
        <v>234.2</v>
      </c>
      <c r="J212">
        <v>10</v>
      </c>
      <c r="L212">
        <v>11.9</v>
      </c>
      <c r="M212">
        <v>13.8</v>
      </c>
    </row>
    <row r="213" spans="2:14" x14ac:dyDescent="0.35">
      <c r="B213" t="s">
        <v>412</v>
      </c>
      <c r="C213" t="s">
        <v>150</v>
      </c>
      <c r="D213">
        <v>6</v>
      </c>
      <c r="F213">
        <v>5.5</v>
      </c>
      <c r="G213">
        <v>755</v>
      </c>
      <c r="I213">
        <v>912.6</v>
      </c>
      <c r="J213">
        <v>67.2</v>
      </c>
      <c r="L213">
        <v>88.1</v>
      </c>
      <c r="M213">
        <v>22.1</v>
      </c>
    </row>
    <row r="214" spans="2:14" x14ac:dyDescent="0.35">
      <c r="B214" t="s">
        <v>413</v>
      </c>
      <c r="C214" t="s">
        <v>150</v>
      </c>
      <c r="D214">
        <v>43.4</v>
      </c>
      <c r="F214">
        <v>45.2</v>
      </c>
      <c r="G214">
        <v>108.3</v>
      </c>
      <c r="I214">
        <v>121</v>
      </c>
      <c r="J214">
        <v>54.5</v>
      </c>
      <c r="L214">
        <v>68.900000000000006</v>
      </c>
      <c r="M214">
        <v>48.6</v>
      </c>
    </row>
    <row r="215" spans="2:14" x14ac:dyDescent="0.35">
      <c r="B215" t="s">
        <v>190</v>
      </c>
      <c r="C215" t="s">
        <v>150</v>
      </c>
      <c r="D215">
        <v>36.5</v>
      </c>
      <c r="F215">
        <v>36.200000000000003</v>
      </c>
      <c r="G215">
        <v>59.1</v>
      </c>
      <c r="I215">
        <v>64</v>
      </c>
      <c r="J215">
        <v>20.2</v>
      </c>
      <c r="L215">
        <v>25.2</v>
      </c>
      <c r="M215">
        <v>26.6</v>
      </c>
    </row>
    <row r="216" spans="2:14" x14ac:dyDescent="0.35">
      <c r="B216" t="s">
        <v>191</v>
      </c>
      <c r="D216">
        <v>40.6</v>
      </c>
      <c r="F216">
        <v>37.200000000000003</v>
      </c>
      <c r="G216">
        <v>109.8</v>
      </c>
      <c r="I216">
        <v>85.3</v>
      </c>
      <c r="J216">
        <v>58.3</v>
      </c>
      <c r="L216">
        <v>57.3</v>
      </c>
      <c r="M216">
        <v>90.8</v>
      </c>
    </row>
    <row r="217" spans="2:14" x14ac:dyDescent="0.35">
      <c r="B217" t="s">
        <v>192</v>
      </c>
    </row>
    <row r="218" spans="2:14" x14ac:dyDescent="0.35">
      <c r="B218" t="s">
        <v>193</v>
      </c>
      <c r="C218" t="s">
        <v>194</v>
      </c>
      <c r="D218">
        <v>164.7</v>
      </c>
      <c r="F218" t="s">
        <v>195</v>
      </c>
      <c r="G218">
        <v>264.5</v>
      </c>
      <c r="I218">
        <v>265</v>
      </c>
      <c r="J218">
        <v>144.30000000000001</v>
      </c>
      <c r="L218" t="s">
        <v>195</v>
      </c>
      <c r="M218">
        <v>8.6</v>
      </c>
    </row>
    <row r="219" spans="2:14" x14ac:dyDescent="0.35">
      <c r="B219" t="s">
        <v>196</v>
      </c>
      <c r="C219" t="s">
        <v>194</v>
      </c>
      <c r="D219">
        <v>140.69999999999999</v>
      </c>
      <c r="F219" t="s">
        <v>195</v>
      </c>
      <c r="G219">
        <v>4</v>
      </c>
      <c r="I219">
        <v>4.0999999999999996</v>
      </c>
      <c r="J219">
        <v>0.1</v>
      </c>
      <c r="L219">
        <v>7.0000000000000007E-2</v>
      </c>
      <c r="M219">
        <v>0.1</v>
      </c>
    </row>
    <row r="220" spans="2:14" x14ac:dyDescent="0.35">
      <c r="B220" t="s">
        <v>197</v>
      </c>
      <c r="C220" t="s">
        <v>198</v>
      </c>
      <c r="D220">
        <v>5.14</v>
      </c>
      <c r="E220">
        <v>5.4</v>
      </c>
      <c r="F220" t="s">
        <v>195</v>
      </c>
      <c r="G220">
        <v>5.66</v>
      </c>
      <c r="H220">
        <v>1.1100000000000001</v>
      </c>
      <c r="I220">
        <v>5.95</v>
      </c>
      <c r="J220">
        <v>3.96</v>
      </c>
      <c r="K220">
        <v>2.5499999999999998</v>
      </c>
      <c r="L220">
        <v>4.0199999999999996</v>
      </c>
      <c r="M220">
        <v>8.27</v>
      </c>
      <c r="N220">
        <v>0.42</v>
      </c>
    </row>
    <row r="221" spans="2:14" x14ac:dyDescent="0.35">
      <c r="B221" t="s">
        <v>199</v>
      </c>
      <c r="D221">
        <v>4.43</v>
      </c>
      <c r="E221">
        <v>4.54</v>
      </c>
      <c r="F221">
        <v>4.92</v>
      </c>
      <c r="G221">
        <v>4.78</v>
      </c>
      <c r="H221">
        <v>1.02</v>
      </c>
      <c r="I221">
        <v>4.76</v>
      </c>
      <c r="J221">
        <v>3.81</v>
      </c>
      <c r="K221">
        <v>2.34</v>
      </c>
      <c r="L221">
        <v>3.75</v>
      </c>
      <c r="M221">
        <v>7.98</v>
      </c>
      <c r="N221">
        <v>4.91</v>
      </c>
    </row>
    <row r="222" spans="2:14" x14ac:dyDescent="0.35">
      <c r="B222" t="s">
        <v>414</v>
      </c>
      <c r="C222" t="s">
        <v>415</v>
      </c>
      <c r="D222" t="s">
        <v>272</v>
      </c>
      <c r="F222">
        <v>4.3899999999999997</v>
      </c>
      <c r="G222" t="s">
        <v>272</v>
      </c>
      <c r="I222" t="s">
        <v>272</v>
      </c>
      <c r="J222">
        <v>129.4</v>
      </c>
      <c r="L222">
        <v>127.1</v>
      </c>
      <c r="M222" t="s">
        <v>272</v>
      </c>
    </row>
    <row r="223" spans="2:14" x14ac:dyDescent="0.35">
      <c r="B223" t="s">
        <v>416</v>
      </c>
      <c r="D223">
        <v>1</v>
      </c>
      <c r="F223" t="s">
        <v>195</v>
      </c>
      <c r="G223">
        <v>1</v>
      </c>
      <c r="I223" t="s">
        <v>195</v>
      </c>
      <c r="J223" t="s">
        <v>272</v>
      </c>
      <c r="L223" t="s">
        <v>272</v>
      </c>
      <c r="M223">
        <v>0.2</v>
      </c>
    </row>
    <row r="225" spans="2:13" x14ac:dyDescent="0.35">
      <c r="B225" t="s">
        <v>417</v>
      </c>
    </row>
    <row r="227" spans="2:13" x14ac:dyDescent="0.35">
      <c r="B227" t="s">
        <v>418</v>
      </c>
      <c r="D227">
        <f>SUM(D209:D214)</f>
        <v>6467.2</v>
      </c>
      <c r="F227">
        <f>SUM(F209:F214)</f>
        <v>6127.2</v>
      </c>
      <c r="G227">
        <f>SUM(G209:G214)</f>
        <v>11167</v>
      </c>
      <c r="I227">
        <f>SUM(I209:I214)</f>
        <v>9539.1</v>
      </c>
      <c r="J227">
        <f>SUM(J209:J214)</f>
        <v>22905.4</v>
      </c>
      <c r="L227">
        <f>SUM(L209:L214)</f>
        <v>14914.300000000001</v>
      </c>
      <c r="M227">
        <f>SUM(M209:M214)</f>
        <v>1491.4999999999998</v>
      </c>
    </row>
    <row r="228" spans="2:13" x14ac:dyDescent="0.35">
      <c r="B228" t="s">
        <v>419</v>
      </c>
    </row>
  </sheetData>
  <mergeCells count="13">
    <mergeCell ref="P2:Q2"/>
    <mergeCell ref="R2:S2"/>
    <mergeCell ref="T2:U2"/>
    <mergeCell ref="V2:W2"/>
    <mergeCell ref="P1:Q1"/>
    <mergeCell ref="R1:S1"/>
    <mergeCell ref="T1:U1"/>
    <mergeCell ref="V1:W1"/>
    <mergeCell ref="C3:C4"/>
    <mergeCell ref="D2:F2"/>
    <mergeCell ref="G2:I2"/>
    <mergeCell ref="J2:L2"/>
    <mergeCell ref="M2:N2"/>
  </mergeCells>
  <pageMargins left="0.7" right="0.7" top="0.75" bottom="0.75" header="0.3" footer="0.3"/>
  <pageSetup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2"/>
  <sheetViews>
    <sheetView workbookViewId="0">
      <selection activeCell="J26" sqref="J26"/>
    </sheetView>
  </sheetViews>
  <sheetFormatPr defaultRowHeight="14.5" x14ac:dyDescent="0.35"/>
  <cols>
    <col min="6" max="6" width="10" bestFit="1" customWidth="1"/>
  </cols>
  <sheetData>
    <row r="1" spans="1:16" x14ac:dyDescent="0.35">
      <c r="A1" t="s">
        <v>420</v>
      </c>
      <c r="B1" t="s">
        <v>421</v>
      </c>
      <c r="D1" t="s">
        <v>422</v>
      </c>
      <c r="E1" t="s">
        <v>423</v>
      </c>
      <c r="F1" t="s">
        <v>424</v>
      </c>
      <c r="G1" t="s">
        <v>425</v>
      </c>
      <c r="H1" t="s">
        <v>426</v>
      </c>
      <c r="J1" t="s">
        <v>427</v>
      </c>
      <c r="K1" t="s">
        <v>423</v>
      </c>
      <c r="L1" t="s">
        <v>428</v>
      </c>
      <c r="M1" t="s">
        <v>423</v>
      </c>
    </row>
    <row r="2" spans="1:16" x14ac:dyDescent="0.35">
      <c r="F2" t="s">
        <v>429</v>
      </c>
      <c r="J2" t="s">
        <v>430</v>
      </c>
      <c r="K2" t="s">
        <v>431</v>
      </c>
      <c r="L2" t="s">
        <v>432</v>
      </c>
      <c r="M2" t="s">
        <v>433</v>
      </c>
      <c r="N2" t="s">
        <v>58</v>
      </c>
      <c r="O2" t="s">
        <v>434</v>
      </c>
      <c r="P2" t="s">
        <v>28</v>
      </c>
    </row>
    <row r="3" spans="1:16" x14ac:dyDescent="0.35">
      <c r="B3" t="s">
        <v>435</v>
      </c>
      <c r="C3" t="s">
        <v>434</v>
      </c>
      <c r="H3" t="s">
        <v>436</v>
      </c>
      <c r="I3" t="s">
        <v>437</v>
      </c>
      <c r="J3" t="s">
        <v>438</v>
      </c>
      <c r="K3" t="s">
        <v>439</v>
      </c>
      <c r="L3" t="s">
        <v>440</v>
      </c>
      <c r="M3" t="s">
        <v>441</v>
      </c>
      <c r="N3" t="s">
        <v>442</v>
      </c>
      <c r="O3" t="s">
        <v>442</v>
      </c>
      <c r="P3" t="s">
        <v>442</v>
      </c>
    </row>
    <row r="4" spans="1:16" x14ac:dyDescent="0.35">
      <c r="A4" t="s">
        <v>443</v>
      </c>
      <c r="B4" t="s">
        <v>444</v>
      </c>
      <c r="C4" t="s">
        <v>444</v>
      </c>
      <c r="D4" t="s">
        <v>445</v>
      </c>
      <c r="E4" t="s">
        <v>446</v>
      </c>
      <c r="F4" t="s">
        <v>447</v>
      </c>
      <c r="G4" t="s">
        <v>444</v>
      </c>
      <c r="H4" t="s">
        <v>448</v>
      </c>
      <c r="I4" t="s">
        <v>195</v>
      </c>
      <c r="J4">
        <v>2.6</v>
      </c>
      <c r="K4">
        <v>10.9</v>
      </c>
      <c r="L4">
        <v>352.4</v>
      </c>
      <c r="M4">
        <v>10</v>
      </c>
      <c r="N4" t="s">
        <v>449</v>
      </c>
      <c r="O4">
        <v>5.6</v>
      </c>
      <c r="P4">
        <v>5.8</v>
      </c>
    </row>
    <row r="5" spans="1:16" x14ac:dyDescent="0.35">
      <c r="A5" t="s">
        <v>450</v>
      </c>
      <c r="B5" t="s">
        <v>444</v>
      </c>
      <c r="C5" t="s">
        <v>451</v>
      </c>
      <c r="D5" t="s">
        <v>445</v>
      </c>
      <c r="E5" t="s">
        <v>446</v>
      </c>
      <c r="F5" t="s">
        <v>447</v>
      </c>
      <c r="G5" t="s">
        <v>444</v>
      </c>
      <c r="H5" t="s">
        <v>195</v>
      </c>
      <c r="I5" t="s">
        <v>195</v>
      </c>
      <c r="J5">
        <v>3.2</v>
      </c>
      <c r="K5">
        <v>14.1</v>
      </c>
      <c r="L5">
        <v>338.9</v>
      </c>
      <c r="M5">
        <v>8.9</v>
      </c>
      <c r="N5" t="s">
        <v>449</v>
      </c>
      <c r="O5" t="s">
        <v>449</v>
      </c>
      <c r="P5">
        <v>4.9000000000000004</v>
      </c>
    </row>
    <row r="6" spans="1:16" x14ac:dyDescent="0.35">
      <c r="A6" t="s">
        <v>452</v>
      </c>
      <c r="B6" t="s">
        <v>444</v>
      </c>
      <c r="C6" t="s">
        <v>444</v>
      </c>
      <c r="D6" t="s">
        <v>445</v>
      </c>
      <c r="E6" t="s">
        <v>446</v>
      </c>
      <c r="F6" t="s">
        <v>447</v>
      </c>
      <c r="G6" t="s">
        <v>444</v>
      </c>
      <c r="H6" t="s">
        <v>195</v>
      </c>
      <c r="I6" t="s">
        <v>195</v>
      </c>
      <c r="J6">
        <v>2.8</v>
      </c>
      <c r="K6">
        <v>13.1</v>
      </c>
      <c r="L6">
        <v>298.60000000000002</v>
      </c>
      <c r="M6">
        <v>9.5</v>
      </c>
      <c r="N6" t="s">
        <v>449</v>
      </c>
      <c r="O6">
        <v>5.8</v>
      </c>
      <c r="P6">
        <v>4.7</v>
      </c>
    </row>
    <row r="7" spans="1:16" x14ac:dyDescent="0.35">
      <c r="A7" t="s">
        <v>453</v>
      </c>
      <c r="B7" t="s">
        <v>451</v>
      </c>
      <c r="C7" t="s">
        <v>444</v>
      </c>
      <c r="D7" t="s">
        <v>445</v>
      </c>
      <c r="E7" t="s">
        <v>454</v>
      </c>
      <c r="F7" t="s">
        <v>447</v>
      </c>
      <c r="G7" t="s">
        <v>451</v>
      </c>
      <c r="H7" t="s">
        <v>195</v>
      </c>
      <c r="I7" t="s">
        <v>195</v>
      </c>
      <c r="J7">
        <v>2.7</v>
      </c>
      <c r="K7">
        <v>12.5</v>
      </c>
      <c r="L7">
        <v>346.7</v>
      </c>
      <c r="M7">
        <v>8.1</v>
      </c>
      <c r="N7" t="s">
        <v>449</v>
      </c>
      <c r="O7">
        <v>5.0999999999999996</v>
      </c>
      <c r="P7">
        <v>9</v>
      </c>
    </row>
    <row r="8" spans="1:16" x14ac:dyDescent="0.35">
      <c r="A8" t="s">
        <v>455</v>
      </c>
      <c r="B8" t="s">
        <v>451</v>
      </c>
      <c r="C8" t="s">
        <v>444</v>
      </c>
      <c r="D8" t="s">
        <v>445</v>
      </c>
      <c r="E8" t="s">
        <v>454</v>
      </c>
      <c r="F8" t="s">
        <v>447</v>
      </c>
      <c r="G8" t="s">
        <v>444</v>
      </c>
      <c r="H8" t="s">
        <v>195</v>
      </c>
      <c r="I8" t="s">
        <v>195</v>
      </c>
      <c r="J8">
        <v>3.2</v>
      </c>
      <c r="K8">
        <v>14.7</v>
      </c>
      <c r="L8">
        <v>346.7</v>
      </c>
      <c r="M8">
        <v>11.4</v>
      </c>
      <c r="N8" t="s">
        <v>449</v>
      </c>
      <c r="O8">
        <v>7.5</v>
      </c>
      <c r="P8">
        <v>2.9</v>
      </c>
    </row>
    <row r="9" spans="1:16" x14ac:dyDescent="0.35">
      <c r="A9" t="s">
        <v>456</v>
      </c>
      <c r="B9" t="s">
        <v>444</v>
      </c>
      <c r="C9" t="s">
        <v>444</v>
      </c>
      <c r="D9" t="s">
        <v>445</v>
      </c>
      <c r="E9" t="s">
        <v>457</v>
      </c>
      <c r="F9" t="s">
        <v>458</v>
      </c>
      <c r="G9" t="s">
        <v>451</v>
      </c>
      <c r="H9" t="s">
        <v>195</v>
      </c>
      <c r="I9" t="s">
        <v>195</v>
      </c>
      <c r="J9">
        <v>3.8</v>
      </c>
      <c r="K9">
        <v>14.3</v>
      </c>
      <c r="L9">
        <v>266.89999999999998</v>
      </c>
      <c r="M9">
        <v>13.1</v>
      </c>
      <c r="N9" t="s">
        <v>449</v>
      </c>
      <c r="O9">
        <v>8.1</v>
      </c>
      <c r="P9">
        <v>4.2</v>
      </c>
    </row>
    <row r="10" spans="1:16" x14ac:dyDescent="0.35">
      <c r="A10" t="s">
        <v>459</v>
      </c>
      <c r="B10" t="s">
        <v>444</v>
      </c>
      <c r="C10" t="s">
        <v>444</v>
      </c>
      <c r="D10" t="s">
        <v>445</v>
      </c>
      <c r="E10" t="s">
        <v>457</v>
      </c>
      <c r="F10" t="s">
        <v>458</v>
      </c>
      <c r="G10" t="s">
        <v>444</v>
      </c>
      <c r="H10" t="s">
        <v>195</v>
      </c>
      <c r="I10" t="s">
        <v>195</v>
      </c>
      <c r="J10">
        <v>3</v>
      </c>
      <c r="K10">
        <v>10.7</v>
      </c>
      <c r="L10">
        <v>404.2</v>
      </c>
      <c r="M10">
        <v>13.3</v>
      </c>
      <c r="N10" t="s">
        <v>449</v>
      </c>
      <c r="O10">
        <v>7.9</v>
      </c>
      <c r="P10">
        <v>5.5</v>
      </c>
    </row>
    <row r="11" spans="1:16" x14ac:dyDescent="0.35">
      <c r="A11" t="s">
        <v>460</v>
      </c>
      <c r="B11" t="s">
        <v>444</v>
      </c>
      <c r="C11" t="s">
        <v>444</v>
      </c>
      <c r="D11" t="s">
        <v>445</v>
      </c>
      <c r="E11" t="s">
        <v>461</v>
      </c>
      <c r="F11" t="s">
        <v>458</v>
      </c>
      <c r="G11" t="s">
        <v>444</v>
      </c>
      <c r="H11" t="s">
        <v>195</v>
      </c>
      <c r="I11" t="s">
        <v>195</v>
      </c>
      <c r="J11">
        <v>2.2000000000000002</v>
      </c>
      <c r="K11">
        <v>10</v>
      </c>
      <c r="L11">
        <v>335</v>
      </c>
      <c r="M11">
        <v>14.9</v>
      </c>
      <c r="N11" t="s">
        <v>449</v>
      </c>
      <c r="O11">
        <v>14.5</v>
      </c>
      <c r="P11">
        <v>6.6</v>
      </c>
    </row>
    <row r="12" spans="1:16" x14ac:dyDescent="0.35">
      <c r="A12" t="s">
        <v>462</v>
      </c>
      <c r="B12" t="s">
        <v>451</v>
      </c>
      <c r="C12" t="s">
        <v>444</v>
      </c>
      <c r="D12" t="s">
        <v>445</v>
      </c>
      <c r="E12" t="s">
        <v>457</v>
      </c>
      <c r="F12" t="s">
        <v>458</v>
      </c>
      <c r="G12" t="s">
        <v>444</v>
      </c>
      <c r="H12" t="s">
        <v>195</v>
      </c>
      <c r="I12" t="s">
        <v>195</v>
      </c>
      <c r="J12">
        <v>2.2000000000000002</v>
      </c>
      <c r="K12">
        <v>9.1999999999999993</v>
      </c>
      <c r="L12">
        <v>333.7</v>
      </c>
      <c r="M12">
        <v>18.100000000000001</v>
      </c>
      <c r="N12" t="s">
        <v>449</v>
      </c>
      <c r="O12">
        <v>11.8</v>
      </c>
      <c r="P12">
        <v>8</v>
      </c>
    </row>
    <row r="13" spans="1:16" x14ac:dyDescent="0.35">
      <c r="A13" t="s">
        <v>463</v>
      </c>
      <c r="B13" t="s">
        <v>444</v>
      </c>
      <c r="C13" t="s">
        <v>444</v>
      </c>
      <c r="D13" t="s">
        <v>445</v>
      </c>
      <c r="E13" t="s">
        <v>461</v>
      </c>
      <c r="F13" t="s">
        <v>458</v>
      </c>
      <c r="G13" t="s">
        <v>444</v>
      </c>
      <c r="H13" t="s">
        <v>195</v>
      </c>
      <c r="I13" t="s">
        <v>195</v>
      </c>
      <c r="J13">
        <v>2.5</v>
      </c>
      <c r="K13">
        <v>12.5</v>
      </c>
      <c r="L13">
        <v>316.89999999999998</v>
      </c>
      <c r="M13">
        <v>18.2</v>
      </c>
      <c r="N13" t="s">
        <v>449</v>
      </c>
      <c r="O13">
        <v>7</v>
      </c>
      <c r="P13">
        <v>6.4</v>
      </c>
    </row>
    <row r="14" spans="1:16" x14ac:dyDescent="0.35">
      <c r="A14" t="s">
        <v>464</v>
      </c>
      <c r="B14" t="s">
        <v>444</v>
      </c>
      <c r="C14" t="s">
        <v>444</v>
      </c>
      <c r="D14" t="s">
        <v>445</v>
      </c>
      <c r="E14" t="s">
        <v>85</v>
      </c>
      <c r="F14" t="s">
        <v>84</v>
      </c>
      <c r="G14" t="s">
        <v>444</v>
      </c>
      <c r="H14" t="s">
        <v>195</v>
      </c>
      <c r="I14" t="s">
        <v>195</v>
      </c>
      <c r="J14">
        <v>1.3</v>
      </c>
      <c r="K14">
        <v>2.8</v>
      </c>
      <c r="L14">
        <v>223.8</v>
      </c>
      <c r="M14" t="s">
        <v>195</v>
      </c>
      <c r="N14" t="s">
        <v>449</v>
      </c>
      <c r="O14">
        <v>1.4</v>
      </c>
      <c r="P14">
        <v>8.3000000000000007</v>
      </c>
    </row>
    <row r="15" spans="1:16" x14ac:dyDescent="0.35">
      <c r="A15" t="s">
        <v>465</v>
      </c>
      <c r="B15" t="s">
        <v>444</v>
      </c>
      <c r="C15" t="s">
        <v>451</v>
      </c>
      <c r="D15" t="s">
        <v>466</v>
      </c>
      <c r="E15" t="s">
        <v>457</v>
      </c>
      <c r="F15" t="s">
        <v>458</v>
      </c>
      <c r="G15" t="s">
        <v>195</v>
      </c>
      <c r="H15" t="s">
        <v>467</v>
      </c>
      <c r="I15" t="s">
        <v>468</v>
      </c>
      <c r="J15">
        <v>3.4</v>
      </c>
      <c r="K15">
        <v>21.7</v>
      </c>
      <c r="L15">
        <v>405.6</v>
      </c>
      <c r="M15">
        <v>9</v>
      </c>
      <c r="N15">
        <v>135.80000000000001</v>
      </c>
      <c r="O15" t="s">
        <v>449</v>
      </c>
      <c r="P15">
        <v>6.1</v>
      </c>
    </row>
    <row r="16" spans="1:16" x14ac:dyDescent="0.35">
      <c r="A16" t="s">
        <v>469</v>
      </c>
      <c r="B16" t="s">
        <v>451</v>
      </c>
      <c r="C16" t="s">
        <v>451</v>
      </c>
      <c r="D16" t="s">
        <v>466</v>
      </c>
      <c r="E16" t="s">
        <v>457</v>
      </c>
      <c r="F16" t="s">
        <v>458</v>
      </c>
      <c r="G16" t="s">
        <v>195</v>
      </c>
      <c r="H16" t="s">
        <v>468</v>
      </c>
      <c r="I16" t="s">
        <v>467</v>
      </c>
      <c r="J16">
        <v>6.2</v>
      </c>
      <c r="K16">
        <v>11.7</v>
      </c>
      <c r="L16">
        <v>519.29999999999995</v>
      </c>
      <c r="M16">
        <v>14.1</v>
      </c>
      <c r="N16">
        <v>178.6</v>
      </c>
      <c r="O16" t="s">
        <v>449</v>
      </c>
      <c r="P16">
        <v>2.5</v>
      </c>
    </row>
    <row r="17" spans="1:16" x14ac:dyDescent="0.35">
      <c r="A17" t="s">
        <v>470</v>
      </c>
      <c r="B17" t="s">
        <v>444</v>
      </c>
      <c r="C17" t="s">
        <v>444</v>
      </c>
      <c r="D17" t="s">
        <v>466</v>
      </c>
      <c r="E17" t="s">
        <v>457</v>
      </c>
      <c r="F17" t="s">
        <v>458</v>
      </c>
      <c r="G17" t="s">
        <v>195</v>
      </c>
      <c r="H17" t="s">
        <v>468</v>
      </c>
      <c r="I17" t="s">
        <v>468</v>
      </c>
      <c r="J17">
        <v>4.4000000000000004</v>
      </c>
      <c r="K17">
        <v>12.8</v>
      </c>
      <c r="L17">
        <v>423.5</v>
      </c>
      <c r="M17">
        <v>7.6</v>
      </c>
      <c r="N17">
        <v>102.7</v>
      </c>
      <c r="O17">
        <v>6.2</v>
      </c>
      <c r="P17">
        <v>2.2999999999999998</v>
      </c>
    </row>
    <row r="18" spans="1:16" x14ac:dyDescent="0.35">
      <c r="A18" t="s">
        <v>471</v>
      </c>
      <c r="B18" t="s">
        <v>444</v>
      </c>
      <c r="C18" t="s">
        <v>451</v>
      </c>
      <c r="D18" t="s">
        <v>466</v>
      </c>
      <c r="E18" t="s">
        <v>461</v>
      </c>
      <c r="F18" t="s">
        <v>458</v>
      </c>
      <c r="G18" t="s">
        <v>195</v>
      </c>
      <c r="H18" t="s">
        <v>467</v>
      </c>
      <c r="I18" t="s">
        <v>468</v>
      </c>
      <c r="J18">
        <v>3.9</v>
      </c>
      <c r="K18">
        <v>20.7</v>
      </c>
      <c r="L18">
        <v>398</v>
      </c>
      <c r="M18">
        <v>6.5</v>
      </c>
      <c r="N18">
        <v>124.9</v>
      </c>
      <c r="O18">
        <v>14.2</v>
      </c>
      <c r="P18">
        <v>3.6</v>
      </c>
    </row>
    <row r="19" spans="1:16" x14ac:dyDescent="0.35">
      <c r="A19" t="s">
        <v>472</v>
      </c>
      <c r="B19" t="s">
        <v>444</v>
      </c>
      <c r="C19" t="s">
        <v>444</v>
      </c>
      <c r="D19" t="s">
        <v>466</v>
      </c>
      <c r="E19" t="s">
        <v>461</v>
      </c>
      <c r="F19" t="s">
        <v>458</v>
      </c>
      <c r="G19" t="s">
        <v>195</v>
      </c>
      <c r="H19" t="s">
        <v>467</v>
      </c>
      <c r="I19" t="s">
        <v>468</v>
      </c>
      <c r="J19">
        <v>4.0999999999999996</v>
      </c>
      <c r="K19">
        <v>21.9</v>
      </c>
      <c r="L19">
        <v>402.9</v>
      </c>
      <c r="M19">
        <v>6.5</v>
      </c>
      <c r="N19">
        <v>104.8</v>
      </c>
      <c r="O19">
        <v>15.2</v>
      </c>
      <c r="P19">
        <v>4.4000000000000004</v>
      </c>
    </row>
    <row r="20" spans="1:16" x14ac:dyDescent="0.35">
      <c r="A20" t="s">
        <v>473</v>
      </c>
      <c r="B20" t="s">
        <v>444</v>
      </c>
      <c r="C20" t="s">
        <v>444</v>
      </c>
      <c r="D20" t="s">
        <v>466</v>
      </c>
      <c r="E20" t="s">
        <v>461</v>
      </c>
      <c r="F20" t="s">
        <v>458</v>
      </c>
      <c r="G20" t="s">
        <v>195</v>
      </c>
      <c r="H20" t="s">
        <v>467</v>
      </c>
      <c r="I20" t="s">
        <v>468</v>
      </c>
      <c r="J20">
        <v>3.7</v>
      </c>
      <c r="K20">
        <v>21.5</v>
      </c>
      <c r="L20">
        <v>396.6</v>
      </c>
      <c r="M20">
        <v>8.5</v>
      </c>
      <c r="N20">
        <v>131.9</v>
      </c>
      <c r="O20">
        <v>13.6</v>
      </c>
      <c r="P20" t="s">
        <v>449</v>
      </c>
    </row>
    <row r="21" spans="1:16" x14ac:dyDescent="0.35">
      <c r="A21" t="s">
        <v>474</v>
      </c>
      <c r="B21" t="s">
        <v>444</v>
      </c>
      <c r="C21" t="s">
        <v>444</v>
      </c>
      <c r="D21" t="s">
        <v>466</v>
      </c>
      <c r="E21" t="s">
        <v>461</v>
      </c>
      <c r="F21" t="s">
        <v>458</v>
      </c>
      <c r="G21" t="s">
        <v>195</v>
      </c>
      <c r="H21" t="s">
        <v>467</v>
      </c>
      <c r="I21" t="s">
        <v>468</v>
      </c>
      <c r="J21">
        <v>5.6</v>
      </c>
      <c r="K21">
        <v>22.5</v>
      </c>
      <c r="L21">
        <v>474.7</v>
      </c>
      <c r="M21">
        <v>15.2</v>
      </c>
      <c r="N21">
        <v>131.9</v>
      </c>
      <c r="O21">
        <v>55.3</v>
      </c>
      <c r="P21">
        <v>7.2</v>
      </c>
    </row>
    <row r="22" spans="1:16" x14ac:dyDescent="0.35">
      <c r="A22" t="s">
        <v>475</v>
      </c>
      <c r="B22" t="s">
        <v>451</v>
      </c>
      <c r="C22" t="s">
        <v>451</v>
      </c>
      <c r="D22" t="s">
        <v>466</v>
      </c>
      <c r="E22" t="s">
        <v>461</v>
      </c>
      <c r="F22" t="s">
        <v>458</v>
      </c>
      <c r="G22" t="s">
        <v>195</v>
      </c>
      <c r="H22" t="s">
        <v>467</v>
      </c>
      <c r="I22" t="s">
        <v>468</v>
      </c>
      <c r="J22">
        <v>3.3</v>
      </c>
      <c r="K22">
        <v>21.5</v>
      </c>
      <c r="L22" t="s">
        <v>449</v>
      </c>
      <c r="M22">
        <v>15.5</v>
      </c>
      <c r="N22">
        <v>120.9</v>
      </c>
      <c r="O22">
        <v>36.799999999999997</v>
      </c>
      <c r="P22" t="s">
        <v>449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2016-02-25T05:00:00+00:00</Document_x0020_Creation_x0020_Date>
    <EPA_x0020_Office xmlns="4ffa91fb-a0ff-4ac5-b2db-65c790d184a4">OAR-OAQPS-AQAD-EIAG</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Ying Hsu</DisplayName>
        <AccountId>3189</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 xsi:nil="true"/>
    <Ref_x0020_No xmlns="8f75adca-0fe3-4657-b07a-186b256b984e">53</Ref_x0020_No>
    <Reviewer xmlns="8f75adca-0fe3-4657-b07a-186b256b984e" xsi:nil="true"/>
    <Status xmlns="8f75adca-0fe3-4657-b07a-186b256b984e" xsi:nil="true"/>
    <Instructions xmlns="8f75adca-0fe3-4657-b07a-186b256b984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29" ma:contentTypeDescription="Create a new document." ma:contentTypeScope="" ma:versionID="6ade5e860c1e4195a91ca2c97e7a2cc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a973eb08b53d65bb55a22ed1aab837d8"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DC56E4-04C2-4177-A319-E663C6A8606B}">
  <ds:schemaRefs>
    <ds:schemaRef ds:uri="http://purl.org/dc/elements/1.1/"/>
    <ds:schemaRef ds:uri="7d7b659b-c050-4388-b6f3-49109a48db57"/>
    <ds:schemaRef ds:uri="4ffa91fb-a0ff-4ac5-b2db-65c790d184a4"/>
    <ds:schemaRef ds:uri="http://schemas.microsoft.com/office/2006/metadata/properties"/>
    <ds:schemaRef ds:uri="http://schemas.microsoft.com/office/infopath/2007/PartnerControls"/>
    <ds:schemaRef ds:uri="http://purl.org/dc/terms/"/>
    <ds:schemaRef ds:uri="http://schemas.microsoft.com/sharepoint/v3"/>
    <ds:schemaRef ds:uri="http://schemas.openxmlformats.org/package/2006/metadata/core-properties"/>
    <ds:schemaRef ds:uri="http://schemas.microsoft.com/office/2006/documentManagement/types"/>
    <ds:schemaRef ds:uri="8f75adca-0fe3-4657-b07a-186b256b984e"/>
    <ds:schemaRef ds:uri="http://schemas.microsoft.com/sharepoint/v3/fields"/>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32401600-ADE0-4693-A034-487E3A854A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7d7b659b-c050-4388-b6f3-49109a48db57"/>
    <ds:schemaRef ds:uri="8f75adca-0fe3-4657-b07a-186b256b9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4FD47F-E8D1-4A0F-9AFC-D884F1AB5489}">
  <ds:schemaRefs>
    <ds:schemaRef ds:uri="Microsoft.SharePoint.Taxonomy.ContentTypeSync"/>
  </ds:schemaRefs>
</ds:datastoreItem>
</file>

<file path=customXml/itemProps4.xml><?xml version="1.0" encoding="utf-8"?>
<ds:datastoreItem xmlns:ds="http://schemas.openxmlformats.org/officeDocument/2006/customXml" ds:itemID="{EDCC31CF-263B-42E8-B9A7-89C55397BA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PM Profile</vt:lpstr>
      <vt:lpstr>Reference</vt:lpstr>
      <vt:lpstr>PM Species</vt:lpstr>
      <vt:lpstr>Keyword</vt:lpstr>
      <vt:lpstr>Gas Profile</vt:lpstr>
      <vt:lpstr>Gas Species</vt:lpstr>
      <vt:lpstr>PM data</vt:lpstr>
      <vt:lpstr>TOG data</vt:lpstr>
      <vt:lpstr>Sheet1</vt:lpstr>
      <vt:lpstr>changes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rwc</dc:title>
  <dc:subject/>
  <dc:creator/>
  <cp:keywords/>
  <dc:description/>
  <cp:lastModifiedBy/>
  <cp:revision/>
  <dcterms:created xsi:type="dcterms:W3CDTF">2006-09-16T00:00:00Z</dcterms:created>
  <dcterms:modified xsi:type="dcterms:W3CDTF">2019-05-20T14:12:44Z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y fmtid="{D5CDD505-2E9C-101B-9397-08002B2CF9AE}" pid="6" name="AuthorIds_UIVersion_1">
    <vt:lpwstr>3189</vt:lpwstr>
  </property>
</Properties>
</file>