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75" windowWidth="20730" windowHeight="9780"/>
  </bookViews>
  <sheets>
    <sheet name="Overview" sheetId="1" r:id="rId1"/>
    <sheet name="Emission Factors" sheetId="2" r:id="rId2"/>
    <sheet name="Emissions" sheetId="4" r:id="rId3"/>
  </sheets>
  <definedNames>
    <definedName name="_xlnm._FilterDatabase" localSheetId="2" hidden="1">Emissions!$A$1:$H$327</definedName>
  </definedNames>
  <calcPr calcId="145621"/>
</workbook>
</file>

<file path=xl/calcChain.xml><?xml version="1.0" encoding="utf-8"?>
<calcChain xmlns="http://schemas.openxmlformats.org/spreadsheetml/2006/main">
  <c r="K13" i="2" l="1"/>
  <c r="J13" i="2"/>
  <c r="I13" i="2"/>
  <c r="H13" i="2"/>
  <c r="H91" i="2" l="1"/>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G244" i="4" l="1"/>
  <c r="G163" i="4"/>
  <c r="G4" i="4"/>
  <c r="K92" i="2"/>
  <c r="G245" i="4" s="1"/>
  <c r="K93" i="2"/>
  <c r="G246" i="4" s="1"/>
  <c r="K91" i="2"/>
  <c r="J92" i="2"/>
  <c r="G83" i="4" s="1"/>
  <c r="J93" i="2"/>
  <c r="G84" i="4" s="1"/>
  <c r="J91" i="2"/>
  <c r="G82" i="4" s="1"/>
  <c r="I92" i="2"/>
  <c r="G326" i="4" s="1"/>
  <c r="I93" i="2"/>
  <c r="G327" i="4" s="1"/>
  <c r="I91" i="2"/>
  <c r="G325" i="4" s="1"/>
  <c r="H92" i="2"/>
  <c r="G164" i="4" s="1"/>
  <c r="H93" i="2"/>
  <c r="G165" i="4" s="1"/>
  <c r="I14" i="2"/>
  <c r="G248" i="4" s="1"/>
  <c r="J14" i="2"/>
  <c r="G5" i="4" s="1"/>
  <c r="K14" i="2"/>
  <c r="G167" i="4" s="1"/>
  <c r="I15" i="2"/>
  <c r="G249" i="4" s="1"/>
  <c r="J15" i="2"/>
  <c r="G6" i="4" s="1"/>
  <c r="K15" i="2"/>
  <c r="G168" i="4" s="1"/>
  <c r="I16" i="2"/>
  <c r="G250" i="4" s="1"/>
  <c r="J16" i="2"/>
  <c r="G7" i="4" s="1"/>
  <c r="K16" i="2"/>
  <c r="G169" i="4" s="1"/>
  <c r="I17" i="2"/>
  <c r="G251" i="4" s="1"/>
  <c r="J17" i="2"/>
  <c r="G8" i="4" s="1"/>
  <c r="K17" i="2"/>
  <c r="G170" i="4" s="1"/>
  <c r="I18" i="2"/>
  <c r="G252" i="4" s="1"/>
  <c r="J18" i="2"/>
  <c r="G9" i="4" s="1"/>
  <c r="K18" i="2"/>
  <c r="G171" i="4" s="1"/>
  <c r="I19" i="2"/>
  <c r="G253" i="4" s="1"/>
  <c r="J19" i="2"/>
  <c r="G10" i="4" s="1"/>
  <c r="K19" i="2"/>
  <c r="G172" i="4" s="1"/>
  <c r="I20" i="2"/>
  <c r="G254" i="4" s="1"/>
  <c r="J20" i="2"/>
  <c r="G11" i="4" s="1"/>
  <c r="K20" i="2"/>
  <c r="G173" i="4" s="1"/>
  <c r="I21" i="2"/>
  <c r="G255" i="4" s="1"/>
  <c r="J21" i="2"/>
  <c r="G12" i="4" s="1"/>
  <c r="K21" i="2"/>
  <c r="G174" i="4" s="1"/>
  <c r="I22" i="2"/>
  <c r="G256" i="4" s="1"/>
  <c r="J22" i="2"/>
  <c r="G13" i="4" s="1"/>
  <c r="K22" i="2"/>
  <c r="G175" i="4" s="1"/>
  <c r="I23" i="2"/>
  <c r="G257" i="4" s="1"/>
  <c r="J23" i="2"/>
  <c r="G14" i="4" s="1"/>
  <c r="K23" i="2"/>
  <c r="G176" i="4" s="1"/>
  <c r="I24" i="2"/>
  <c r="G258" i="4" s="1"/>
  <c r="J24" i="2"/>
  <c r="G15" i="4" s="1"/>
  <c r="K24" i="2"/>
  <c r="G177" i="4" s="1"/>
  <c r="I25" i="2"/>
  <c r="G259" i="4" s="1"/>
  <c r="J25" i="2"/>
  <c r="G16" i="4" s="1"/>
  <c r="K25" i="2"/>
  <c r="G178" i="4" s="1"/>
  <c r="I26" i="2"/>
  <c r="G260" i="4" s="1"/>
  <c r="J26" i="2"/>
  <c r="G17" i="4" s="1"/>
  <c r="K26" i="2"/>
  <c r="G179" i="4" s="1"/>
  <c r="I27" i="2"/>
  <c r="G261" i="4" s="1"/>
  <c r="J27" i="2"/>
  <c r="G18" i="4" s="1"/>
  <c r="K27" i="2"/>
  <c r="G180" i="4" s="1"/>
  <c r="I28" i="2"/>
  <c r="G262" i="4" s="1"/>
  <c r="J28" i="2"/>
  <c r="G19" i="4" s="1"/>
  <c r="K28" i="2"/>
  <c r="G181" i="4" s="1"/>
  <c r="I29" i="2"/>
  <c r="G263" i="4" s="1"/>
  <c r="J29" i="2"/>
  <c r="G20" i="4" s="1"/>
  <c r="K29" i="2"/>
  <c r="G182" i="4" s="1"/>
  <c r="I30" i="2"/>
  <c r="G264" i="4" s="1"/>
  <c r="J30" i="2"/>
  <c r="G21" i="4" s="1"/>
  <c r="K30" i="2"/>
  <c r="G183" i="4" s="1"/>
  <c r="I31" i="2"/>
  <c r="G265" i="4" s="1"/>
  <c r="J31" i="2"/>
  <c r="G22" i="4" s="1"/>
  <c r="K31" i="2"/>
  <c r="G184" i="4" s="1"/>
  <c r="I32" i="2"/>
  <c r="G266" i="4" s="1"/>
  <c r="J32" i="2"/>
  <c r="G23" i="4" s="1"/>
  <c r="K32" i="2"/>
  <c r="G185" i="4" s="1"/>
  <c r="I33" i="2"/>
  <c r="G267" i="4" s="1"/>
  <c r="J33" i="2"/>
  <c r="G24" i="4" s="1"/>
  <c r="K33" i="2"/>
  <c r="G186" i="4" s="1"/>
  <c r="I34" i="2"/>
  <c r="G268" i="4" s="1"/>
  <c r="J34" i="2"/>
  <c r="G25" i="4" s="1"/>
  <c r="K34" i="2"/>
  <c r="G187" i="4" s="1"/>
  <c r="I35" i="2"/>
  <c r="G269" i="4" s="1"/>
  <c r="J35" i="2"/>
  <c r="G26" i="4" s="1"/>
  <c r="K35" i="2"/>
  <c r="G188" i="4" s="1"/>
  <c r="I36" i="2"/>
  <c r="G270" i="4" s="1"/>
  <c r="J36" i="2"/>
  <c r="G27" i="4" s="1"/>
  <c r="K36" i="2"/>
  <c r="G189" i="4" s="1"/>
  <c r="I37" i="2"/>
  <c r="G271" i="4" s="1"/>
  <c r="J37" i="2"/>
  <c r="G28" i="4" s="1"/>
  <c r="K37" i="2"/>
  <c r="G190" i="4" s="1"/>
  <c r="I38" i="2"/>
  <c r="G272" i="4" s="1"/>
  <c r="J38" i="2"/>
  <c r="G29" i="4" s="1"/>
  <c r="K38" i="2"/>
  <c r="G191" i="4" s="1"/>
  <c r="I39" i="2"/>
  <c r="G273" i="4" s="1"/>
  <c r="J39" i="2"/>
  <c r="G30" i="4" s="1"/>
  <c r="K39" i="2"/>
  <c r="G192" i="4" s="1"/>
  <c r="I40" i="2"/>
  <c r="G274" i="4" s="1"/>
  <c r="J40" i="2"/>
  <c r="G31" i="4" s="1"/>
  <c r="K40" i="2"/>
  <c r="G193" i="4" s="1"/>
  <c r="I41" i="2"/>
  <c r="G275" i="4" s="1"/>
  <c r="J41" i="2"/>
  <c r="G32" i="4" s="1"/>
  <c r="K41" i="2"/>
  <c r="G194" i="4" s="1"/>
  <c r="I42" i="2"/>
  <c r="G276" i="4" s="1"/>
  <c r="J42" i="2"/>
  <c r="G33" i="4" s="1"/>
  <c r="K42" i="2"/>
  <c r="G195" i="4" s="1"/>
  <c r="I43" i="2"/>
  <c r="G277" i="4" s="1"/>
  <c r="J43" i="2"/>
  <c r="G34" i="4" s="1"/>
  <c r="K43" i="2"/>
  <c r="G196" i="4" s="1"/>
  <c r="I44" i="2"/>
  <c r="G278" i="4" s="1"/>
  <c r="J44" i="2"/>
  <c r="G35" i="4" s="1"/>
  <c r="K44" i="2"/>
  <c r="G197" i="4" s="1"/>
  <c r="I45" i="2"/>
  <c r="G279" i="4" s="1"/>
  <c r="J45" i="2"/>
  <c r="G36" i="4" s="1"/>
  <c r="K45" i="2"/>
  <c r="G198" i="4" s="1"/>
  <c r="I46" i="2"/>
  <c r="G280" i="4" s="1"/>
  <c r="J46" i="2"/>
  <c r="G37" i="4" s="1"/>
  <c r="K46" i="2"/>
  <c r="G199" i="4" s="1"/>
  <c r="I47" i="2"/>
  <c r="G281" i="4" s="1"/>
  <c r="J47" i="2"/>
  <c r="G38" i="4" s="1"/>
  <c r="K47" i="2"/>
  <c r="G200" i="4" s="1"/>
  <c r="I48" i="2"/>
  <c r="G282" i="4" s="1"/>
  <c r="J48" i="2"/>
  <c r="G39" i="4" s="1"/>
  <c r="K48" i="2"/>
  <c r="G201" i="4" s="1"/>
  <c r="I49" i="2"/>
  <c r="G283" i="4" s="1"/>
  <c r="J49" i="2"/>
  <c r="G40" i="4" s="1"/>
  <c r="K49" i="2"/>
  <c r="G202" i="4" s="1"/>
  <c r="I50" i="2"/>
  <c r="G284" i="4" s="1"/>
  <c r="J50" i="2"/>
  <c r="G41" i="4" s="1"/>
  <c r="K50" i="2"/>
  <c r="G203" i="4" s="1"/>
  <c r="I51" i="2"/>
  <c r="G285" i="4" s="1"/>
  <c r="J51" i="2"/>
  <c r="G42" i="4" s="1"/>
  <c r="K51" i="2"/>
  <c r="G204" i="4" s="1"/>
  <c r="I52" i="2"/>
  <c r="G286" i="4" s="1"/>
  <c r="J52" i="2"/>
  <c r="G43" i="4" s="1"/>
  <c r="K52" i="2"/>
  <c r="G205" i="4" s="1"/>
  <c r="I53" i="2"/>
  <c r="G287" i="4" s="1"/>
  <c r="J53" i="2"/>
  <c r="G44" i="4" s="1"/>
  <c r="K53" i="2"/>
  <c r="G206" i="4" s="1"/>
  <c r="I54" i="2"/>
  <c r="G288" i="4" s="1"/>
  <c r="J54" i="2"/>
  <c r="G45" i="4" s="1"/>
  <c r="K54" i="2"/>
  <c r="G207" i="4" s="1"/>
  <c r="I55" i="2"/>
  <c r="G289" i="4" s="1"/>
  <c r="J55" i="2"/>
  <c r="G46" i="4" s="1"/>
  <c r="K55" i="2"/>
  <c r="G208" i="4" s="1"/>
  <c r="I56" i="2"/>
  <c r="G290" i="4" s="1"/>
  <c r="J56" i="2"/>
  <c r="G47" i="4" s="1"/>
  <c r="K56" i="2"/>
  <c r="G209" i="4" s="1"/>
  <c r="I57" i="2"/>
  <c r="G291" i="4" s="1"/>
  <c r="J57" i="2"/>
  <c r="G48" i="4" s="1"/>
  <c r="K57" i="2"/>
  <c r="G210" i="4" s="1"/>
  <c r="I58" i="2"/>
  <c r="G292" i="4" s="1"/>
  <c r="J58" i="2"/>
  <c r="G49" i="4" s="1"/>
  <c r="K58" i="2"/>
  <c r="G211" i="4" s="1"/>
  <c r="I59" i="2"/>
  <c r="G293" i="4" s="1"/>
  <c r="J59" i="2"/>
  <c r="G50" i="4" s="1"/>
  <c r="K59" i="2"/>
  <c r="G212" i="4" s="1"/>
  <c r="I60" i="2"/>
  <c r="G294" i="4" s="1"/>
  <c r="J60" i="2"/>
  <c r="G51" i="4" s="1"/>
  <c r="K60" i="2"/>
  <c r="G213" i="4" s="1"/>
  <c r="I61" i="2"/>
  <c r="G295" i="4" s="1"/>
  <c r="J61" i="2"/>
  <c r="G52" i="4" s="1"/>
  <c r="K61" i="2"/>
  <c r="G214" i="4" s="1"/>
  <c r="I62" i="2"/>
  <c r="G296" i="4" s="1"/>
  <c r="J62" i="2"/>
  <c r="G53" i="4" s="1"/>
  <c r="K62" i="2"/>
  <c r="G215" i="4" s="1"/>
  <c r="I63" i="2"/>
  <c r="G297" i="4" s="1"/>
  <c r="J63" i="2"/>
  <c r="G54" i="4" s="1"/>
  <c r="K63" i="2"/>
  <c r="G216" i="4" s="1"/>
  <c r="I64" i="2"/>
  <c r="G298" i="4" s="1"/>
  <c r="J64" i="2"/>
  <c r="G55" i="4" s="1"/>
  <c r="K64" i="2"/>
  <c r="G217" i="4" s="1"/>
  <c r="I65" i="2"/>
  <c r="G299" i="4" s="1"/>
  <c r="J65" i="2"/>
  <c r="G56" i="4" s="1"/>
  <c r="K65" i="2"/>
  <c r="G218" i="4" s="1"/>
  <c r="I66" i="2"/>
  <c r="G300" i="4" s="1"/>
  <c r="J66" i="2"/>
  <c r="G57" i="4" s="1"/>
  <c r="K66" i="2"/>
  <c r="G219" i="4" s="1"/>
  <c r="I67" i="2"/>
  <c r="G301" i="4" s="1"/>
  <c r="J67" i="2"/>
  <c r="G58" i="4" s="1"/>
  <c r="K67" i="2"/>
  <c r="G220" i="4" s="1"/>
  <c r="I68" i="2"/>
  <c r="G302" i="4" s="1"/>
  <c r="J68" i="2"/>
  <c r="G59" i="4" s="1"/>
  <c r="K68" i="2"/>
  <c r="G221" i="4" s="1"/>
  <c r="I69" i="2"/>
  <c r="G303" i="4" s="1"/>
  <c r="J69" i="2"/>
  <c r="G60" i="4" s="1"/>
  <c r="K69" i="2"/>
  <c r="G222" i="4" s="1"/>
  <c r="I70" i="2"/>
  <c r="G304" i="4" s="1"/>
  <c r="J70" i="2"/>
  <c r="G61" i="4" s="1"/>
  <c r="K70" i="2"/>
  <c r="G223" i="4" s="1"/>
  <c r="I71" i="2"/>
  <c r="G305" i="4" s="1"/>
  <c r="J71" i="2"/>
  <c r="G62" i="4" s="1"/>
  <c r="K71" i="2"/>
  <c r="G224" i="4" s="1"/>
  <c r="I72" i="2"/>
  <c r="G306" i="4" s="1"/>
  <c r="J72" i="2"/>
  <c r="G63" i="4" s="1"/>
  <c r="K72" i="2"/>
  <c r="G225" i="4" s="1"/>
  <c r="I73" i="2"/>
  <c r="G307" i="4" s="1"/>
  <c r="J73" i="2"/>
  <c r="G64" i="4" s="1"/>
  <c r="K73" i="2"/>
  <c r="G226" i="4" s="1"/>
  <c r="I74" i="2"/>
  <c r="G308" i="4" s="1"/>
  <c r="J74" i="2"/>
  <c r="G65" i="4" s="1"/>
  <c r="K74" i="2"/>
  <c r="G227" i="4" s="1"/>
  <c r="I75" i="2"/>
  <c r="G309" i="4" s="1"/>
  <c r="J75" i="2"/>
  <c r="G66" i="4" s="1"/>
  <c r="K75" i="2"/>
  <c r="G228" i="4" s="1"/>
  <c r="I76" i="2"/>
  <c r="G310" i="4" s="1"/>
  <c r="J76" i="2"/>
  <c r="G67" i="4" s="1"/>
  <c r="K76" i="2"/>
  <c r="G229" i="4" s="1"/>
  <c r="I77" i="2"/>
  <c r="G311" i="4" s="1"/>
  <c r="J77" i="2"/>
  <c r="G68" i="4" s="1"/>
  <c r="K77" i="2"/>
  <c r="G230" i="4" s="1"/>
  <c r="I78" i="2"/>
  <c r="G312" i="4" s="1"/>
  <c r="J78" i="2"/>
  <c r="G69" i="4" s="1"/>
  <c r="K78" i="2"/>
  <c r="G231" i="4" s="1"/>
  <c r="I79" i="2"/>
  <c r="G313" i="4" s="1"/>
  <c r="J79" i="2"/>
  <c r="G70" i="4" s="1"/>
  <c r="K79" i="2"/>
  <c r="G232" i="4" s="1"/>
  <c r="I80" i="2"/>
  <c r="G314" i="4" s="1"/>
  <c r="J80" i="2"/>
  <c r="G71" i="4" s="1"/>
  <c r="K80" i="2"/>
  <c r="G233" i="4" s="1"/>
  <c r="I81" i="2"/>
  <c r="G315" i="4" s="1"/>
  <c r="J81" i="2"/>
  <c r="G72" i="4" s="1"/>
  <c r="K81" i="2"/>
  <c r="G234" i="4" s="1"/>
  <c r="I82" i="2"/>
  <c r="G316" i="4" s="1"/>
  <c r="J82" i="2"/>
  <c r="G73" i="4" s="1"/>
  <c r="K82" i="2"/>
  <c r="G235" i="4" s="1"/>
  <c r="I83" i="2"/>
  <c r="G317" i="4" s="1"/>
  <c r="J83" i="2"/>
  <c r="G74" i="4" s="1"/>
  <c r="K83" i="2"/>
  <c r="G236" i="4" s="1"/>
  <c r="I84" i="2"/>
  <c r="G318" i="4" s="1"/>
  <c r="J84" i="2"/>
  <c r="G75" i="4" s="1"/>
  <c r="K84" i="2"/>
  <c r="G237" i="4" s="1"/>
  <c r="I85" i="2"/>
  <c r="G319" i="4" s="1"/>
  <c r="J85" i="2"/>
  <c r="G76" i="4" s="1"/>
  <c r="K85" i="2"/>
  <c r="G238" i="4" s="1"/>
  <c r="I86" i="2"/>
  <c r="G320" i="4" s="1"/>
  <c r="J86" i="2"/>
  <c r="G77" i="4" s="1"/>
  <c r="K86" i="2"/>
  <c r="G239" i="4" s="1"/>
  <c r="I87" i="2"/>
  <c r="G321" i="4" s="1"/>
  <c r="J87" i="2"/>
  <c r="G78" i="4" s="1"/>
  <c r="K87" i="2"/>
  <c r="G240" i="4" s="1"/>
  <c r="I88" i="2"/>
  <c r="G322" i="4" s="1"/>
  <c r="J88" i="2"/>
  <c r="G79" i="4" s="1"/>
  <c r="K88" i="2"/>
  <c r="G241" i="4" s="1"/>
  <c r="I89" i="2"/>
  <c r="G323" i="4" s="1"/>
  <c r="J89" i="2"/>
  <c r="G80" i="4" s="1"/>
  <c r="K89" i="2"/>
  <c r="G242" i="4" s="1"/>
  <c r="I90" i="2"/>
  <c r="G324" i="4" s="1"/>
  <c r="J90" i="2"/>
  <c r="G81" i="4" s="1"/>
  <c r="K90" i="2"/>
  <c r="G243" i="4" s="1"/>
  <c r="G166" i="4"/>
  <c r="G247"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85" i="4"/>
</calcChain>
</file>

<file path=xl/sharedStrings.xml><?xml version="1.0" encoding="utf-8"?>
<sst xmlns="http://schemas.openxmlformats.org/spreadsheetml/2006/main" count="3163" uniqueCount="419">
  <si>
    <t>Document Source</t>
  </si>
  <si>
    <t>Prepared by Abt Associates, Inc. (Abt) for Central States Air Resource Agencies (CenSARA)</t>
  </si>
  <si>
    <t>Contract #</t>
  </si>
  <si>
    <t>14-MSO-90</t>
  </si>
  <si>
    <t>Revision #</t>
  </si>
  <si>
    <t>2</t>
  </si>
  <si>
    <t>EPA Work Assignment Manager</t>
  </si>
  <si>
    <t>Theresa Pella
Executive Director, CenSARA</t>
  </si>
  <si>
    <t>Abt Project Manager</t>
  </si>
  <si>
    <r>
      <t xml:space="preserve">Jonathan Dorn
Abt Associates, Inc.
</t>
    </r>
    <r>
      <rPr>
        <i/>
        <sz val="11"/>
        <color theme="1"/>
        <rFont val="Segoe UI"/>
        <family val="2"/>
      </rPr>
      <t>(919) 294-7763 
Jonathan_Dorn@abtassoc.com</t>
    </r>
  </si>
  <si>
    <t>Source Classification Code Description</t>
  </si>
  <si>
    <t>Source Classification Code</t>
  </si>
  <si>
    <t>Data Category</t>
  </si>
  <si>
    <t>SCC Level One</t>
  </si>
  <si>
    <t>SCC Level Two</t>
  </si>
  <si>
    <t>SCC Level Three</t>
  </si>
  <si>
    <t>SCC Level Four</t>
  </si>
  <si>
    <t>Nonpoint</t>
  </si>
  <si>
    <t>Miscellaneous Area Sources</t>
  </si>
  <si>
    <t>Agriculture Production - Crops</t>
  </si>
  <si>
    <t>Agriculture - Crops</t>
  </si>
  <si>
    <t>Tilling</t>
  </si>
  <si>
    <t>Instructions</t>
  </si>
  <si>
    <t>The following equation was used to calculate PM emissions from agricultural tilling:</t>
  </si>
  <si>
    <r>
      <t>E = Σc × k × s</t>
    </r>
    <r>
      <rPr>
        <b/>
        <vertAlign val="superscript"/>
        <sz val="12"/>
        <color theme="1"/>
        <rFont val="Segoe UI"/>
        <family val="2"/>
      </rPr>
      <t>0.6</t>
    </r>
    <r>
      <rPr>
        <b/>
        <sz val="12"/>
        <color theme="1"/>
        <rFont val="Segoe UI"/>
        <family val="2"/>
      </rPr>
      <t xml:space="preserve"> × p</t>
    </r>
    <r>
      <rPr>
        <b/>
        <vertAlign val="subscript"/>
        <sz val="12"/>
        <color theme="1"/>
        <rFont val="Segoe UI"/>
        <family val="2"/>
      </rPr>
      <t>crop,tilling type</t>
    </r>
    <r>
      <rPr>
        <b/>
        <sz val="12"/>
        <color theme="1"/>
        <rFont val="Segoe UI"/>
        <family val="2"/>
      </rPr>
      <t xml:space="preserve"> × a</t>
    </r>
    <r>
      <rPr>
        <b/>
        <vertAlign val="subscript"/>
        <sz val="12"/>
        <color theme="1"/>
        <rFont val="Segoe UI"/>
        <family val="2"/>
      </rPr>
      <t>crop,tilling type</t>
    </r>
  </si>
  <si>
    <t>E</t>
  </si>
  <si>
    <t>PM10 or PM25 emissions</t>
  </si>
  <si>
    <t>c</t>
  </si>
  <si>
    <t>constant 4.8 lbs/acre-pass</t>
  </si>
  <si>
    <t>k</t>
  </si>
  <si>
    <t>dimensionless particle size multiplier (PM10 = 0.21; PM25 = 0.042)</t>
  </si>
  <si>
    <t>s</t>
  </si>
  <si>
    <t>percent silt content of surface soil, defined as the mass fraction of particles smaller than 50 um diamter found in surface soil</t>
  </si>
  <si>
    <t>p</t>
  </si>
  <si>
    <t>number of passes or tillings in a year</t>
  </si>
  <si>
    <t>a</t>
  </si>
  <si>
    <t>acres of land tilled</t>
  </si>
  <si>
    <t>State/Local/ or Tribal Agencies wishing to update emissions estimates:</t>
  </si>
  <si>
    <t>Updating the county-level acres tilled by crop type will result in updated emissions estimates.</t>
  </si>
  <si>
    <t>Document Summary</t>
  </si>
  <si>
    <t>Date</t>
  </si>
  <si>
    <t>Version</t>
  </si>
  <si>
    <t>Description</t>
  </si>
  <si>
    <t>Worksheet List</t>
  </si>
  <si>
    <t>Overview</t>
  </si>
  <si>
    <t>Provides summary information about this workbook.</t>
  </si>
  <si>
    <t xml:space="preserve">Emissions </t>
  </si>
  <si>
    <t>Total PM emissions by county.</t>
  </si>
  <si>
    <t>Document Change History</t>
  </si>
  <si>
    <t>Delivery Date</t>
  </si>
  <si>
    <t>Changes</t>
  </si>
  <si>
    <t>1.0</t>
  </si>
  <si>
    <t>Initial draft of document.</t>
  </si>
  <si>
    <t>FIPS State and County Code</t>
  </si>
  <si>
    <t>FIPS State Code</t>
  </si>
  <si>
    <t>FIPS County Code</t>
  </si>
  <si>
    <t>Postal State Code</t>
  </si>
  <si>
    <t>County Name</t>
  </si>
  <si>
    <t xml:space="preserve">County Type </t>
  </si>
  <si>
    <t>Population</t>
  </si>
  <si>
    <t>Pollutant Code</t>
  </si>
  <si>
    <t>Pollutant Code Description</t>
  </si>
  <si>
    <t>Emission Numeric Value</t>
  </si>
  <si>
    <t>Emission Unit Numerator</t>
  </si>
  <si>
    <t>Corresponding State</t>
  </si>
  <si>
    <t>12</t>
  </si>
  <si>
    <t>011</t>
  </si>
  <si>
    <t>FL</t>
  </si>
  <si>
    <t>Broward</t>
  </si>
  <si>
    <t>County</t>
  </si>
  <si>
    <t>PM10-PRI</t>
  </si>
  <si>
    <t>PRIMARY PM10 (INCLUDES FILTERABLES + CONDENSIBLES)</t>
  </si>
  <si>
    <t>TON</t>
  </si>
  <si>
    <t>PR</t>
  </si>
  <si>
    <t>PM25-PRI</t>
  </si>
  <si>
    <t>PRIMARY PM2.5 (INCLUDES FILTERABLES + CONDENSIBLES)</t>
  </si>
  <si>
    <t>PM10-FIL</t>
  </si>
  <si>
    <t>PRIMARY PM10, FILTERABLE PORTION ONLY</t>
  </si>
  <si>
    <t>PM25-FIL</t>
  </si>
  <si>
    <t>PRIMARY PM2.5, FILTERABLE PORTION ONLY</t>
  </si>
  <si>
    <t>087</t>
  </si>
  <si>
    <t>Monroe</t>
  </si>
  <si>
    <t>VI</t>
  </si>
  <si>
    <t>72001</t>
  </si>
  <si>
    <t>72</t>
  </si>
  <si>
    <t>001</t>
  </si>
  <si>
    <t>Adjuntas</t>
  </si>
  <si>
    <t>Municipio</t>
  </si>
  <si>
    <t>18,900</t>
  </si>
  <si>
    <t>72003</t>
  </si>
  <si>
    <t>003</t>
  </si>
  <si>
    <t>Aguada</t>
  </si>
  <si>
    <t>40,329</t>
  </si>
  <si>
    <t>72005</t>
  </si>
  <si>
    <t>005</t>
  </si>
  <si>
    <t>Aguadilla</t>
  </si>
  <si>
    <t>57,290</t>
  </si>
  <si>
    <t>72007</t>
  </si>
  <si>
    <t>007</t>
  </si>
  <si>
    <t>Aguas Buenas</t>
  </si>
  <si>
    <t>27,473</t>
  </si>
  <si>
    <t>72009</t>
  </si>
  <si>
    <t>009</t>
  </si>
  <si>
    <t>Aibonito</t>
  </si>
  <si>
    <t>24,561</t>
  </si>
  <si>
    <t>72011</t>
  </si>
  <si>
    <t>Anasco</t>
  </si>
  <si>
    <t>28,403</t>
  </si>
  <si>
    <t>72013</t>
  </si>
  <si>
    <t>013</t>
  </si>
  <si>
    <t>Arecibo</t>
  </si>
  <si>
    <t>91,540</t>
  </si>
  <si>
    <t>72015</t>
  </si>
  <si>
    <t>015</t>
  </si>
  <si>
    <t>Arroyo</t>
  </si>
  <si>
    <t>18,853</t>
  </si>
  <si>
    <t>72017</t>
  </si>
  <si>
    <t>017</t>
  </si>
  <si>
    <t>Barceloneta</t>
  </si>
  <si>
    <t>24,958</t>
  </si>
  <si>
    <t>72019</t>
  </si>
  <si>
    <t>019</t>
  </si>
  <si>
    <t>Barranquitas</t>
  </si>
  <si>
    <t>29,697</t>
  </si>
  <si>
    <t>72021</t>
  </si>
  <si>
    <t>021</t>
  </si>
  <si>
    <t>Bayamo'n</t>
  </si>
  <si>
    <t>194,210</t>
  </si>
  <si>
    <t>72023</t>
  </si>
  <si>
    <t>023</t>
  </si>
  <si>
    <t>Cabo Rojo</t>
  </si>
  <si>
    <t>50,349</t>
  </si>
  <si>
    <t>72025</t>
  </si>
  <si>
    <t>025</t>
  </si>
  <si>
    <t>Caguas</t>
  </si>
  <si>
    <t>137,032</t>
  </si>
  <si>
    <t>72027</t>
  </si>
  <si>
    <t>027</t>
  </si>
  <si>
    <t>Camuy</t>
  </si>
  <si>
    <t>33,664</t>
  </si>
  <si>
    <t>72029</t>
  </si>
  <si>
    <t>029</t>
  </si>
  <si>
    <t>Canovanas</t>
  </si>
  <si>
    <t>47,457</t>
  </si>
  <si>
    <t>72031</t>
  </si>
  <si>
    <t>031</t>
  </si>
  <si>
    <t>Carolina</t>
  </si>
  <si>
    <t>165,820</t>
  </si>
  <si>
    <t>72033</t>
  </si>
  <si>
    <t>033</t>
  </si>
  <si>
    <t>Catano</t>
  </si>
  <si>
    <t>26,274</t>
  </si>
  <si>
    <t>72035</t>
  </si>
  <si>
    <t>035</t>
  </si>
  <si>
    <t>Cayey</t>
  </si>
  <si>
    <t>46,293</t>
  </si>
  <si>
    <t>72037</t>
  </si>
  <si>
    <t>037</t>
  </si>
  <si>
    <t>Ceiba</t>
  </si>
  <si>
    <t>12,607</t>
  </si>
  <si>
    <t>72039</t>
  </si>
  <si>
    <t>039</t>
  </si>
  <si>
    <t>Ciales</t>
  </si>
  <si>
    <t>17,728</t>
  </si>
  <si>
    <t>72041</t>
  </si>
  <si>
    <t>041</t>
  </si>
  <si>
    <t>Cidra</t>
  </si>
  <si>
    <t>42,118</t>
  </si>
  <si>
    <t>72043</t>
  </si>
  <si>
    <t>043</t>
  </si>
  <si>
    <t>Coamo</t>
  </si>
  <si>
    <t>40,331</t>
  </si>
  <si>
    <t>72045</t>
  </si>
  <si>
    <t>045</t>
  </si>
  <si>
    <t>Comerio</t>
  </si>
  <si>
    <t>20,253</t>
  </si>
  <si>
    <t>72047</t>
  </si>
  <si>
    <t>047</t>
  </si>
  <si>
    <t>Corozal</t>
  </si>
  <si>
    <t>35,693</t>
  </si>
  <si>
    <t>72049</t>
  </si>
  <si>
    <t>049</t>
  </si>
  <si>
    <t>Culebra</t>
  </si>
  <si>
    <t>1,818</t>
  </si>
  <si>
    <t>72051</t>
  </si>
  <si>
    <t>051</t>
  </si>
  <si>
    <t>Dorado</t>
  </si>
  <si>
    <t>38,264</t>
  </si>
  <si>
    <t>72053</t>
  </si>
  <si>
    <t>053</t>
  </si>
  <si>
    <t>Fajardo</t>
  </si>
  <si>
    <t>34,049</t>
  </si>
  <si>
    <t>72054</t>
  </si>
  <si>
    <t>054</t>
  </si>
  <si>
    <t>Florida</t>
  </si>
  <si>
    <t>12,411</t>
  </si>
  <si>
    <t>72055</t>
  </si>
  <si>
    <t>055</t>
  </si>
  <si>
    <t>Guanica</t>
  </si>
  <si>
    <t>17,852</t>
  </si>
  <si>
    <t>72057</t>
  </si>
  <si>
    <t>057</t>
  </si>
  <si>
    <t>Guayama</t>
  </si>
  <si>
    <t>43,467</t>
  </si>
  <si>
    <t>72059</t>
  </si>
  <si>
    <t>059</t>
  </si>
  <si>
    <t>Guayanilla</t>
  </si>
  <si>
    <t>20,148</t>
  </si>
  <si>
    <t>72061</t>
  </si>
  <si>
    <t>061</t>
  </si>
  <si>
    <t>Guaynabo</t>
  </si>
  <si>
    <t>92,799</t>
  </si>
  <si>
    <t>72063</t>
  </si>
  <si>
    <t>063</t>
  </si>
  <si>
    <t>Gurabo</t>
  </si>
  <si>
    <t>47,145</t>
  </si>
  <si>
    <t>72065</t>
  </si>
  <si>
    <t>065</t>
  </si>
  <si>
    <t>Hatillo</t>
  </si>
  <si>
    <t>41,618</t>
  </si>
  <si>
    <t>72067</t>
  </si>
  <si>
    <t>067</t>
  </si>
  <si>
    <t>Hormigueros</t>
  </si>
  <si>
    <t>16,746</t>
  </si>
  <si>
    <t>72069</t>
  </si>
  <si>
    <t>069</t>
  </si>
  <si>
    <t>Humacao</t>
  </si>
  <si>
    <t>55,884</t>
  </si>
  <si>
    <t>72071</t>
  </si>
  <si>
    <t>071</t>
  </si>
  <si>
    <t>Isabela</t>
  </si>
  <si>
    <t>44,149</t>
  </si>
  <si>
    <t>72073</t>
  </si>
  <si>
    <t>073</t>
  </si>
  <si>
    <t>Jayuya</t>
  </si>
  <si>
    <t>15,693</t>
  </si>
  <si>
    <t>72075</t>
  </si>
  <si>
    <t>075</t>
  </si>
  <si>
    <t>Juana Diaz</t>
  </si>
  <si>
    <t>48,853</t>
  </si>
  <si>
    <t>72077</t>
  </si>
  <si>
    <t>077</t>
  </si>
  <si>
    <t>Juncos</t>
  </si>
  <si>
    <t>40,102</t>
  </si>
  <si>
    <t>72079</t>
  </si>
  <si>
    <t>079</t>
  </si>
  <si>
    <t>Lajas</t>
  </si>
  <si>
    <t>24,465</t>
  </si>
  <si>
    <t>72081</t>
  </si>
  <si>
    <t>081</t>
  </si>
  <si>
    <t>Lares</t>
  </si>
  <si>
    <t>28,208</t>
  </si>
  <si>
    <t>72083</t>
  </si>
  <si>
    <t>083</t>
  </si>
  <si>
    <t>Las Marias</t>
  </si>
  <si>
    <t>9,158</t>
  </si>
  <si>
    <t>72085</t>
  </si>
  <si>
    <t>085</t>
  </si>
  <si>
    <t>Las Piedras</t>
  </si>
  <si>
    <t>38,671</t>
  </si>
  <si>
    <t>72087</t>
  </si>
  <si>
    <t>Loiza</t>
  </si>
  <si>
    <t>28,065</t>
  </si>
  <si>
    <t>72089</t>
  </si>
  <si>
    <t>089</t>
  </si>
  <si>
    <t>Luquillo</t>
  </si>
  <si>
    <t>19,338</t>
  </si>
  <si>
    <t>72091</t>
  </si>
  <si>
    <t>091</t>
  </si>
  <si>
    <t>Manati</t>
  </si>
  <si>
    <t>41,675</t>
  </si>
  <si>
    <t>72093</t>
  </si>
  <si>
    <t>093</t>
  </si>
  <si>
    <t>Maricao</t>
  </si>
  <si>
    <t>6,022</t>
  </si>
  <si>
    <t>72095</t>
  </si>
  <si>
    <t>095</t>
  </si>
  <si>
    <t>Maunabo</t>
  </si>
  <si>
    <t>11,565</t>
  </si>
  <si>
    <t>72097</t>
  </si>
  <si>
    <t>097</t>
  </si>
  <si>
    <t>Mayaguez</t>
  </si>
  <si>
    <t>81,915</t>
  </si>
  <si>
    <t>72099</t>
  </si>
  <si>
    <t>099</t>
  </si>
  <si>
    <t>Moca</t>
  </si>
  <si>
    <t>38,461</t>
  </si>
  <si>
    <t>72101</t>
  </si>
  <si>
    <t>101</t>
  </si>
  <si>
    <t>Morovis</t>
  </si>
  <si>
    <t>32,194</t>
  </si>
  <si>
    <t>72103</t>
  </si>
  <si>
    <t>103</t>
  </si>
  <si>
    <t>Naguabo</t>
  </si>
  <si>
    <t>26,886</t>
  </si>
  <si>
    <t>72105</t>
  </si>
  <si>
    <t>105</t>
  </si>
  <si>
    <t>Naranjito</t>
  </si>
  <si>
    <t>29,602</t>
  </si>
  <si>
    <t>72107</t>
  </si>
  <si>
    <t>107</t>
  </si>
  <si>
    <t>Orocovis</t>
  </si>
  <si>
    <t>22,392</t>
  </si>
  <si>
    <t>72109</t>
  </si>
  <si>
    <t>109</t>
  </si>
  <si>
    <t>Patillas</t>
  </si>
  <si>
    <t>18,261</t>
  </si>
  <si>
    <t>72111</t>
  </si>
  <si>
    <t>111</t>
  </si>
  <si>
    <t>Penuelas</t>
  </si>
  <si>
    <t>22,365</t>
  </si>
  <si>
    <t>72113</t>
  </si>
  <si>
    <t>113</t>
  </si>
  <si>
    <t>Ponce</t>
  </si>
  <si>
    <t>153,540</t>
  </si>
  <si>
    <t>72115</t>
  </si>
  <si>
    <t>115</t>
  </si>
  <si>
    <t>Quebradillas</t>
  </si>
  <si>
    <t>25,042</t>
  </si>
  <si>
    <t>72117</t>
  </si>
  <si>
    <t>117</t>
  </si>
  <si>
    <t>Rincon</t>
  </si>
  <si>
    <t>14,782</t>
  </si>
  <si>
    <t>72119</t>
  </si>
  <si>
    <t>119</t>
  </si>
  <si>
    <t>Rio Grande</t>
  </si>
  <si>
    <t>52,668</t>
  </si>
  <si>
    <t>72121</t>
  </si>
  <si>
    <t>121</t>
  </si>
  <si>
    <t>Sabana Grande</t>
  </si>
  <si>
    <t>24,121</t>
  </si>
  <si>
    <t>72123</t>
  </si>
  <si>
    <t>123</t>
  </si>
  <si>
    <t>Salinas</t>
  </si>
  <si>
    <t>29,881</t>
  </si>
  <si>
    <t>72125</t>
  </si>
  <si>
    <t>125</t>
  </si>
  <si>
    <t>San German</t>
  </si>
  <si>
    <t>33,725</t>
  </si>
  <si>
    <t>72127</t>
  </si>
  <si>
    <t>127</t>
  </si>
  <si>
    <t>San Juan</t>
  </si>
  <si>
    <t>365,575</t>
  </si>
  <si>
    <t>72129</t>
  </si>
  <si>
    <t>129</t>
  </si>
  <si>
    <t>San Lorenzo</t>
  </si>
  <si>
    <t>39,524</t>
  </si>
  <si>
    <t>72131</t>
  </si>
  <si>
    <t>131</t>
  </si>
  <si>
    <t>San Sebastian</t>
  </si>
  <si>
    <t>39,969</t>
  </si>
  <si>
    <t>72133</t>
  </si>
  <si>
    <t>133</t>
  </si>
  <si>
    <t>Santa Isabel</t>
  </si>
  <si>
    <t>22,860</t>
  </si>
  <si>
    <t>72135</t>
  </si>
  <si>
    <t>135</t>
  </si>
  <si>
    <t>Toa Alta</t>
  </si>
  <si>
    <t>74,837</t>
  </si>
  <si>
    <t>72137</t>
  </si>
  <si>
    <t>137</t>
  </si>
  <si>
    <t>Toa Baja</t>
  </si>
  <si>
    <t>84,165</t>
  </si>
  <si>
    <t>72139</t>
  </si>
  <si>
    <t>139</t>
  </si>
  <si>
    <t>Trujillo Alto</t>
  </si>
  <si>
    <t>71,019</t>
  </si>
  <si>
    <t>72141</t>
  </si>
  <si>
    <t>141</t>
  </si>
  <si>
    <t>Utuado</t>
  </si>
  <si>
    <t>31,050</t>
  </si>
  <si>
    <t>72143</t>
  </si>
  <si>
    <t>143</t>
  </si>
  <si>
    <t>Vega Alta</t>
  </si>
  <si>
    <t>39,236</t>
  </si>
  <si>
    <t>72145</t>
  </si>
  <si>
    <t>145</t>
  </si>
  <si>
    <t>Vega Baja</t>
  </si>
  <si>
    <t>56,166</t>
  </si>
  <si>
    <t>72147</t>
  </si>
  <si>
    <t>147</t>
  </si>
  <si>
    <t>Vieques</t>
  </si>
  <si>
    <t>9,113</t>
  </si>
  <si>
    <t>72149</t>
  </si>
  <si>
    <t>149</t>
  </si>
  <si>
    <t>Villalba</t>
  </si>
  <si>
    <t>24,389</t>
  </si>
  <si>
    <t>72151</t>
  </si>
  <si>
    <t>151</t>
  </si>
  <si>
    <t>Yabucoa</t>
  </si>
  <si>
    <t>35,879</t>
  </si>
  <si>
    <t>72153</t>
  </si>
  <si>
    <t>153</t>
  </si>
  <si>
    <t>Yauco</t>
  </si>
  <si>
    <t>38,782</t>
  </si>
  <si>
    <t>78010</t>
  </si>
  <si>
    <t>78</t>
  </si>
  <si>
    <t>010</t>
  </si>
  <si>
    <t>St. Croix</t>
  </si>
  <si>
    <t>78020</t>
  </si>
  <si>
    <t>020</t>
  </si>
  <si>
    <t>St. John</t>
  </si>
  <si>
    <t>78030</t>
  </si>
  <si>
    <t>030</t>
  </si>
  <si>
    <t>St. Thomas</t>
  </si>
  <si>
    <t>Total PM Emissions</t>
  </si>
  <si>
    <t>EACH</t>
  </si>
  <si>
    <t>Emissions Numerator</t>
  </si>
  <si>
    <t xml:space="preserve">Emission Factor </t>
  </si>
  <si>
    <t>Factor Unit Numerator</t>
  </si>
  <si>
    <t>Factor Unit Denominator</t>
  </si>
  <si>
    <t>Emission Factors</t>
  </si>
  <si>
    <t>Calculated emission factors for Puerto Rico and the US Virgin Islands</t>
  </si>
  <si>
    <t>Agricultural Tilling - Puerto Rico and US Virgin Islands</t>
  </si>
  <si>
    <t>Agricultural Tilling for Puerto Rico and US Virgin Islands</t>
  </si>
  <si>
    <t>Changes from 2011 Methodology</t>
  </si>
  <si>
    <t>Since insufficient data exists to calculate emissions for the counties in Puerto Rico and the US Virgin Islands, emissions are based on two proxy counties in Florida: 12011, Broward County for Puerto Rico and 12087, Monroe County for the US Virgin Islands. The total emissions in tons for these two Florida counties are divided by their respective populations creating a tons per capita emission factor.  For each Puerto Rico and US Virgin Island county, the tons per capita emission factor is multiplied by the county population (from the same year as the inventory’s activity data) which served as the activity data. In these cases, the throughput (activity data) unit and the emissions denominator unit are “EACH”.</t>
  </si>
  <si>
    <t>2.0</t>
  </si>
  <si>
    <t xml:space="preserve">Updated methodology for Permanent Pastureland County-Level Acres Tilled resulted in new emissions data for Broward and Monroe Counties.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</si>
</sst>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mm/dd/yyyy"/>
    <numFmt numFmtId="165" formatCode="#,##0.0"/>
    <numFmt numFmtId="166" formatCode="_(* #,##0_);_(* \(#,##0\);_(* &quot;-&quot;??_);_(@_)"/>
    <numFmt numFmtId="167" formatCode="[=0]&quot;(Z) &quot;;[&gt;99]&quot;(A) &quot;;#\ ;&quot;(A) &quot;"/>
    <numFmt numFmtId="168" formatCode="_(* #,##0.00000_);_(* \(#,##0.00000\);_(* &quot;-&quot;??_);_(@_)"/>
    <numFmt numFmtId="169" formatCode="_(* #,##0.000000_);_(* \(#,##0.000000\);_(* &quot;-&quot;??_);_(@_)"/>
    <numFmt numFmtId="170" formatCode="0.000"/>
  </numFmts>
  <fonts count="39" x14ac:knownFonts="1">
    <font>
      <sz val="11"/>
      <color theme="1"/>
      <name val="Calibri"/>
      <family val="2"/>
      <scheme val="minor"/>
    </font>
    <font>
      <sz val="11"/>
      <color theme="1"/>
      <name val="Calibri"/>
      <family val="2"/>
      <scheme val="minor"/>
    </font>
    <font>
      <sz val="11"/>
      <color theme="1"/>
      <name val="Arial Narrow"/>
      <family val="2"/>
    </font>
    <font>
      <sz val="10"/>
      <color indexed="8"/>
      <name val="Arial"/>
      <family val="2"/>
    </font>
    <font>
      <b/>
      <sz val="11"/>
      <color indexed="8"/>
      <name val="Calibri"/>
      <family val="2"/>
    </font>
    <font>
      <sz val="10"/>
      <name val="MS Sans Serif"/>
      <family val="2"/>
    </font>
    <font>
      <sz val="11"/>
      <color theme="1"/>
      <name val="Calibri"/>
      <family val="2"/>
    </font>
    <font>
      <b/>
      <sz val="12"/>
      <color theme="1"/>
      <name val="Segoe UI"/>
      <family val="2"/>
    </font>
    <font>
      <b/>
      <sz val="11"/>
      <color theme="1"/>
      <name val="Segoe UI"/>
      <family val="2"/>
    </font>
    <font>
      <b/>
      <i/>
      <sz val="11"/>
      <color theme="1"/>
      <name val="Segoe UI"/>
      <family val="2"/>
    </font>
    <font>
      <sz val="11"/>
      <color theme="1"/>
      <name val="Segoe UI"/>
      <family val="2"/>
    </font>
    <font>
      <i/>
      <sz val="11"/>
      <color theme="1"/>
      <name val="Segoe UI"/>
      <family val="2"/>
    </font>
    <font>
      <b/>
      <sz val="11"/>
      <color rgb="FF000000"/>
      <name val="Segoe UI"/>
      <family val="2"/>
    </font>
    <font>
      <sz val="11"/>
      <color indexed="8"/>
      <name val="Segoe UI"/>
      <family val="2"/>
    </font>
    <font>
      <u/>
      <sz val="11"/>
      <color theme="10"/>
      <name val="Segoe UI"/>
      <family val="2"/>
    </font>
    <font>
      <b/>
      <vertAlign val="superscript"/>
      <sz val="12"/>
      <color theme="1"/>
      <name val="Segoe UI"/>
      <family val="2"/>
    </font>
    <font>
      <b/>
      <vertAlign val="subscript"/>
      <sz val="12"/>
      <color theme="1"/>
      <name val="Segoe UI"/>
      <family val="2"/>
    </font>
    <font>
      <sz val="11"/>
      <color indexed="8"/>
      <name val="Calibri"/>
      <family val="2"/>
    </font>
    <font>
      <sz val="11"/>
      <color indexed="8"/>
      <name val="Calibri"/>
      <family val="2"/>
      <scheme val="minor"/>
    </font>
    <font>
      <u/>
      <sz val="11"/>
      <color theme="10"/>
      <name val="Calibri"/>
      <family val="2"/>
    </font>
    <font>
      <sz val="10"/>
      <name val="Arial"/>
      <family val="2"/>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6"/>
      <name val="P-AVGARD"/>
    </font>
    <font>
      <sz val="11"/>
      <name val="Segoe UI"/>
      <family val="2"/>
    </font>
  </fonts>
  <fills count="31">
    <fill>
      <patternFill patternType="none"/>
    </fill>
    <fill>
      <patternFill patternType="gray125"/>
    </fill>
    <fill>
      <patternFill patternType="solid">
        <fgColor indexed="22"/>
        <bgColor indexed="0"/>
      </patternFill>
    </fill>
    <fill>
      <patternFill patternType="solid">
        <fgColor rgb="FFC0C0C0"/>
        <bgColor rgb="FFC0C0C0"/>
      </patternFill>
    </fill>
    <fill>
      <patternFill patternType="solid">
        <fgColor rgb="FFD0D3D4"/>
        <bgColor indexed="64"/>
      </patternFill>
    </fill>
    <fill>
      <patternFill patternType="solid">
        <fgColor rgb="FFC3C6A8"/>
        <bgColor indexed="64"/>
      </patternFill>
    </fill>
    <fill>
      <patternFill patternType="solid">
        <fgColor theme="0"/>
        <bgColor indexed="64"/>
      </patternFill>
    </fill>
    <fill>
      <patternFill patternType="solid">
        <fgColor rgb="FFDFD1A7"/>
        <bgColor indexed="64"/>
      </patternFill>
    </fill>
    <fill>
      <patternFill patternType="solid">
        <fgColor theme="0" tint="-0.249977111117893"/>
        <bgColor indexed="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thin">
        <color auto="1"/>
      </bottom>
      <diagonal/>
    </border>
    <border>
      <left/>
      <right/>
      <top style="medium">
        <color indexed="64"/>
      </top>
      <bottom style="thin">
        <color indexed="64"/>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thin">
        <color auto="1"/>
      </left>
      <right/>
      <top style="medium">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auto="1"/>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bottom style="medium">
        <color auto="1"/>
      </bottom>
      <diagonal/>
    </border>
    <border>
      <left/>
      <right style="medium">
        <color auto="1"/>
      </right>
      <top/>
      <bottom style="medium">
        <color indexed="64"/>
      </bottom>
      <diagonal/>
    </border>
    <border>
      <left style="thin">
        <color auto="1"/>
      </left>
      <right style="thin">
        <color auto="1"/>
      </right>
      <top/>
      <bottom style="medium">
        <color auto="1"/>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style="thin">
        <color indexed="64"/>
      </right>
      <top style="thin">
        <color indexed="64"/>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style="thin">
        <color indexed="64"/>
      </bottom>
      <diagonal/>
    </border>
    <border>
      <left style="thin">
        <color indexed="64"/>
      </left>
      <right style="medium">
        <color auto="1"/>
      </right>
      <top style="thin">
        <color auto="1"/>
      </top>
      <bottom style="thin">
        <color auto="1"/>
      </bottom>
      <diagonal/>
    </border>
    <border>
      <left style="thin">
        <color indexed="64"/>
      </left>
      <right style="medium">
        <color auto="1"/>
      </right>
      <top style="thin">
        <color auto="1"/>
      </top>
      <bottom style="medium">
        <color auto="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auto="1"/>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indexed="64"/>
      </top>
      <bottom style="medium">
        <color indexed="64"/>
      </bottom>
      <diagonal/>
    </border>
    <border>
      <left style="medium">
        <color auto="1"/>
      </left>
      <right style="thin">
        <color auto="1"/>
      </right>
      <top/>
      <bottom style="medium">
        <color auto="1"/>
      </bottom>
      <diagonal/>
    </border>
    <border>
      <left style="medium">
        <color auto="1"/>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medium">
        <color auto="1"/>
      </right>
      <top style="thin">
        <color auto="1"/>
      </top>
      <bottom style="thin">
        <color indexed="64"/>
      </bottom>
      <diagonal/>
    </border>
  </borders>
  <cellStyleXfs count="133">
    <xf numFmtId="0" fontId="0" fillId="0" borderId="0"/>
    <xf numFmtId="0" fontId="2" fillId="0" borderId="0"/>
    <xf numFmtId="0" fontId="3" fillId="0" borderId="0"/>
    <xf numFmtId="0" fontId="5" fillId="0" borderId="0"/>
    <xf numFmtId="0" fontId="14" fillId="0" borderId="0" applyNumberFormat="0" applyFill="0" applyBorder="0" applyAlignment="0" applyProtection="0">
      <alignment vertical="top"/>
      <protection locked="0"/>
    </xf>
    <xf numFmtId="0" fontId="1" fillId="0" borderId="0"/>
    <xf numFmtId="0" fontId="2" fillId="0" borderId="0"/>
    <xf numFmtId="0" fontId="1" fillId="0" borderId="0"/>
    <xf numFmtId="0" fontId="3" fillId="0" borderId="0"/>
    <xf numFmtId="43" fontId="5" fillId="0" borderId="0" applyFont="0" applyFill="0" applyBorder="0" applyAlignment="0" applyProtection="0"/>
    <xf numFmtId="0" fontId="1" fillId="0" borderId="0"/>
    <xf numFmtId="0" fontId="1" fillId="0" borderId="0"/>
    <xf numFmtId="43" fontId="17" fillId="0" borderId="0" applyFont="0" applyFill="0" applyBorder="0" applyAlignment="0" applyProtection="0"/>
    <xf numFmtId="0" fontId="3" fillId="0" borderId="0"/>
    <xf numFmtId="0" fontId="3" fillId="0" borderId="0"/>
    <xf numFmtId="0" fontId="19"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43" fontId="17" fillId="0" borderId="0" applyFont="0" applyFill="0" applyBorder="0" applyAlignment="0" applyProtection="0"/>
    <xf numFmtId="0" fontId="3" fillId="0" borderId="0"/>
    <xf numFmtId="0" fontId="20" fillId="0" borderId="0"/>
    <xf numFmtId="43" fontId="20" fillId="0" borderId="0" applyFont="0" applyFill="0" applyBorder="0" applyAlignment="0" applyProtection="0"/>
    <xf numFmtId="9" fontId="20" fillId="0" borderId="0" applyFont="0" applyFill="0" applyBorder="0" applyAlignment="0" applyProtection="0"/>
    <xf numFmtId="0" fontId="1" fillId="0" borderId="0"/>
    <xf numFmtId="43" fontId="1" fillId="0" borderId="0" applyFont="0" applyFill="0" applyBorder="0" applyAlignment="0" applyProtection="0"/>
    <xf numFmtId="0" fontId="21" fillId="0" borderId="0"/>
    <xf numFmtId="0" fontId="20" fillId="0" borderId="0"/>
    <xf numFmtId="167" fontId="20" fillId="0" borderId="26" applyBorder="0">
      <alignment horizontal="right"/>
    </xf>
    <xf numFmtId="0" fontId="1" fillId="0" borderId="0"/>
    <xf numFmtId="0" fontId="17" fillId="0" borderId="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22" fillId="19"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6" borderId="0" applyNumberFormat="0" applyBorder="0" applyAlignment="0" applyProtection="0"/>
    <xf numFmtId="0" fontId="23" fillId="10" borderId="0" applyNumberFormat="0" applyBorder="0" applyAlignment="0" applyProtection="0"/>
    <xf numFmtId="0" fontId="24" fillId="27" borderId="44" applyNumberFormat="0" applyAlignment="0" applyProtection="0"/>
    <xf numFmtId="0" fontId="25" fillId="28" borderId="45" applyNumberFormat="0" applyAlignment="0" applyProtection="0"/>
    <xf numFmtId="0" fontId="26" fillId="0" borderId="0" applyNumberFormat="0" applyFill="0" applyBorder="0" applyAlignment="0" applyProtection="0"/>
    <xf numFmtId="0" fontId="27" fillId="11" borderId="0" applyNumberFormat="0" applyBorder="0" applyAlignment="0" applyProtection="0"/>
    <xf numFmtId="0" fontId="28" fillId="0" borderId="46" applyNumberFormat="0" applyFill="0" applyAlignment="0" applyProtection="0"/>
    <xf numFmtId="0" fontId="29" fillId="0" borderId="47" applyNumberFormat="0" applyFill="0" applyAlignment="0" applyProtection="0"/>
    <xf numFmtId="0" fontId="30" fillId="0" borderId="48" applyNumberFormat="0" applyFill="0" applyAlignment="0" applyProtection="0"/>
    <xf numFmtId="0" fontId="30" fillId="0" borderId="0" applyNumberFormat="0" applyFill="0" applyBorder="0" applyAlignment="0" applyProtection="0"/>
    <xf numFmtId="0" fontId="31" fillId="14" borderId="44" applyNumberFormat="0" applyAlignment="0" applyProtection="0"/>
    <xf numFmtId="0" fontId="32" fillId="0" borderId="49" applyNumberFormat="0" applyFill="0" applyAlignment="0" applyProtection="0"/>
    <xf numFmtId="0" fontId="33" fillId="29" borderId="0" applyNumberFormat="0" applyBorder="0" applyAlignment="0" applyProtection="0"/>
    <xf numFmtId="0" fontId="17" fillId="30" borderId="41" applyNumberFormat="0" applyAlignment="0" applyProtection="0"/>
    <xf numFmtId="0" fontId="34" fillId="27" borderId="50" applyNumberFormat="0" applyAlignment="0" applyProtection="0"/>
    <xf numFmtId="0" fontId="35" fillId="0" borderId="0" applyNumberFormat="0" applyFill="0" applyBorder="0" applyAlignment="0" applyProtection="0"/>
    <xf numFmtId="0" fontId="4" fillId="0" borderId="51" applyNumberFormat="0" applyFill="0" applyAlignment="0" applyProtection="0"/>
    <xf numFmtId="0" fontId="36" fillId="0" borderId="0" applyNumberFormat="0" applyFill="0" applyBorder="0" applyAlignment="0" applyProtection="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0" fontId="1" fillId="0" borderId="0"/>
    <xf numFmtId="0" fontId="1" fillId="0" borderId="0"/>
    <xf numFmtId="0" fontId="1" fillId="0" borderId="0"/>
    <xf numFmtId="43" fontId="17" fillId="0" borderId="0" applyFont="0" applyFill="0" applyBorder="0" applyAlignment="0" applyProtection="0"/>
    <xf numFmtId="0" fontId="19" fillId="0" borderId="0" applyNumberFormat="0" applyFill="0" applyBorder="0" applyAlignment="0" applyProtection="0">
      <alignment vertical="top"/>
      <protection locked="0"/>
    </xf>
    <xf numFmtId="43" fontId="17" fillId="0" borderId="0" applyFont="0" applyFill="0" applyBorder="0" applyAlignment="0" applyProtection="0"/>
    <xf numFmtId="0" fontId="1" fillId="0" borderId="0"/>
    <xf numFmtId="0" fontId="20" fillId="0" borderId="0"/>
    <xf numFmtId="0" fontId="24" fillId="27" borderId="54" applyNumberFormat="0" applyAlignment="0" applyProtection="0"/>
    <xf numFmtId="0" fontId="31" fillId="14" borderId="54" applyNumberFormat="0" applyAlignment="0" applyProtection="0"/>
    <xf numFmtId="0" fontId="17" fillId="30" borderId="53" applyNumberFormat="0" applyAlignment="0" applyProtection="0"/>
    <xf numFmtId="0" fontId="34" fillId="27" borderId="55" applyNumberFormat="0" applyAlignment="0" applyProtection="0"/>
    <xf numFmtId="0" fontId="4" fillId="0" borderId="56" applyNumberFormat="0" applyFill="0" applyAlignment="0" applyProtection="0"/>
    <xf numFmtId="0" fontId="4" fillId="0" borderId="83" applyNumberFormat="0" applyFill="0" applyAlignment="0" applyProtection="0"/>
    <xf numFmtId="0" fontId="17" fillId="30" borderId="84" applyNumberFormat="0" applyAlignment="0" applyProtection="0"/>
    <xf numFmtId="0" fontId="4" fillId="0" borderId="79" applyNumberFormat="0" applyFill="0" applyAlignment="0" applyProtection="0"/>
    <xf numFmtId="0" fontId="4" fillId="0" borderId="87" applyNumberFormat="0" applyFill="0" applyAlignment="0" applyProtection="0"/>
    <xf numFmtId="0" fontId="31" fillId="14" borderId="90" applyNumberFormat="0" applyAlignment="0" applyProtection="0"/>
    <xf numFmtId="0" fontId="17" fillId="30" borderId="89" applyNumberFormat="0" applyAlignment="0" applyProtection="0"/>
    <xf numFmtId="0" fontId="24" fillId="27" borderId="77" applyNumberFormat="0" applyAlignment="0" applyProtection="0"/>
    <xf numFmtId="0" fontId="4" fillId="0" borderId="92" applyNumberFormat="0" applyFill="0" applyAlignment="0" applyProtection="0"/>
    <xf numFmtId="0" fontId="31" fillId="14" borderId="81" applyNumberFormat="0" applyAlignment="0" applyProtection="0"/>
    <xf numFmtId="0" fontId="4" fillId="0" borderId="75" applyNumberFormat="0" applyFill="0" applyAlignment="0" applyProtection="0"/>
    <xf numFmtId="0" fontId="17" fillId="30" borderId="80" applyNumberFormat="0" applyAlignment="0" applyProtection="0"/>
    <xf numFmtId="0" fontId="34" fillId="27" borderId="74" applyNumberFormat="0" applyAlignment="0" applyProtection="0"/>
    <xf numFmtId="0" fontId="24" fillId="27" borderId="68" applyNumberFormat="0" applyAlignment="0" applyProtection="0"/>
    <xf numFmtId="0" fontId="17" fillId="30" borderId="72" applyNumberFormat="0" applyAlignment="0" applyProtection="0"/>
    <xf numFmtId="0" fontId="34" fillId="27" borderId="78" applyNumberFormat="0" applyAlignment="0" applyProtection="0"/>
    <xf numFmtId="0" fontId="30" fillId="0" borderId="69" applyNumberFormat="0" applyFill="0" applyAlignment="0" applyProtection="0"/>
    <xf numFmtId="0" fontId="24" fillId="27" borderId="73" applyNumberFormat="0" applyAlignment="0" applyProtection="0"/>
    <xf numFmtId="0" fontId="31" fillId="14" borderId="68" applyNumberFormat="0" applyAlignment="0" applyProtection="0"/>
    <xf numFmtId="0" fontId="17" fillId="30" borderId="64" applyNumberFormat="0" applyAlignment="0" applyProtection="0"/>
    <xf numFmtId="0" fontId="34" fillId="27" borderId="70" applyNumberFormat="0" applyAlignment="0" applyProtection="0"/>
    <xf numFmtId="0" fontId="17" fillId="30" borderId="76" applyNumberFormat="0" applyAlignment="0" applyProtection="0"/>
    <xf numFmtId="0" fontId="4" fillId="0" borderId="71" applyNumberFormat="0" applyFill="0" applyAlignment="0" applyProtection="0"/>
    <xf numFmtId="0" fontId="31" fillId="14" borderId="77" applyNumberFormat="0" applyAlignment="0" applyProtection="0"/>
    <xf numFmtId="0" fontId="31" fillId="14" borderId="85" applyNumberFormat="0" applyAlignment="0" applyProtection="0"/>
    <xf numFmtId="0" fontId="34" fillId="27" borderId="82" applyNumberFormat="0" applyAlignment="0" applyProtection="0"/>
    <xf numFmtId="0" fontId="34" fillId="27" borderId="91" applyNumberFormat="0" applyAlignment="0" applyProtection="0"/>
    <xf numFmtId="0" fontId="31" fillId="14" borderId="73" applyNumberFormat="0" applyAlignment="0" applyProtection="0"/>
    <xf numFmtId="0" fontId="34" fillId="27" borderId="86" applyNumberFormat="0" applyAlignment="0" applyProtection="0"/>
    <xf numFmtId="0" fontId="24" fillId="27" borderId="81" applyNumberFormat="0" applyAlignment="0" applyProtection="0"/>
    <xf numFmtId="0" fontId="24" fillId="27" borderId="85" applyNumberFormat="0" applyAlignment="0" applyProtection="0"/>
    <xf numFmtId="0" fontId="24" fillId="27" borderId="90" applyNumberFormat="0" applyAlignment="0" applyProtection="0"/>
  </cellStyleXfs>
  <cellXfs count="179">
    <xf numFmtId="0" fontId="0" fillId="0" borderId="0" xfId="0"/>
    <xf numFmtId="0" fontId="2" fillId="0" borderId="0" xfId="1"/>
    <xf numFmtId="0" fontId="7" fillId="0" borderId="0" xfId="1" applyFont="1" applyAlignment="1"/>
    <xf numFmtId="0" fontId="8" fillId="0" borderId="0" xfId="1" applyFont="1" applyAlignment="1"/>
    <xf numFmtId="0" fontId="8" fillId="0" borderId="0" xfId="1" applyFont="1"/>
    <xf numFmtId="0" fontId="8" fillId="0" borderId="8" xfId="1" applyFont="1" applyFill="1" applyBorder="1" applyAlignment="1">
      <alignment horizontal="right" vertical="center"/>
    </xf>
    <xf numFmtId="0" fontId="8" fillId="0" borderId="11" xfId="1" applyFont="1" applyFill="1" applyBorder="1" applyAlignment="1">
      <alignment horizontal="right" vertical="center" wrapText="1"/>
    </xf>
    <xf numFmtId="0" fontId="8" fillId="0" borderId="15" xfId="1" applyFont="1" applyFill="1" applyBorder="1" applyAlignment="1">
      <alignment horizontal="right" vertical="center" wrapText="1"/>
    </xf>
    <xf numFmtId="0" fontId="8" fillId="0" borderId="16" xfId="1" applyFont="1" applyFill="1" applyBorder="1" applyAlignment="1">
      <alignment horizontal="right" vertical="center" wrapText="1"/>
    </xf>
    <xf numFmtId="0" fontId="10" fillId="0" borderId="16"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12" fillId="0" borderId="1" xfId="1" applyFont="1" applyFill="1" applyBorder="1" applyAlignment="1" applyProtection="1">
      <alignment horizontal="center" vertical="center" wrapText="1"/>
    </xf>
    <xf numFmtId="0" fontId="12" fillId="0" borderId="20" xfId="1" applyFont="1" applyFill="1" applyBorder="1" applyAlignment="1" applyProtection="1">
      <alignment horizontal="center" vertical="center" wrapText="1"/>
    </xf>
    <xf numFmtId="0" fontId="10" fillId="0" borderId="12" xfId="1" applyFont="1" applyFill="1" applyBorder="1" applyAlignment="1">
      <alignment horizontal="left" vertical="center" wrapText="1"/>
    </xf>
    <xf numFmtId="0" fontId="10" fillId="0" borderId="15"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10" fillId="0" borderId="21" xfId="1" applyFont="1" applyFill="1" applyBorder="1" applyAlignment="1">
      <alignment horizontal="left" vertical="center" wrapText="1"/>
    </xf>
    <xf numFmtId="0" fontId="10" fillId="0" borderId="22" xfId="1" applyFont="1" applyFill="1" applyBorder="1" applyAlignment="1">
      <alignment horizontal="left" vertical="center" wrapText="1"/>
    </xf>
    <xf numFmtId="0" fontId="10" fillId="0" borderId="0" xfId="1" applyFont="1" applyBorder="1"/>
    <xf numFmtId="0" fontId="2" fillId="0" borderId="22" xfId="1" applyBorder="1"/>
    <xf numFmtId="0" fontId="8" fillId="6" borderId="26" xfId="1" applyFont="1" applyFill="1" applyBorder="1" applyAlignment="1">
      <alignment horizontal="right" vertical="top"/>
    </xf>
    <xf numFmtId="0" fontId="8" fillId="6" borderId="8" xfId="1" applyFont="1" applyFill="1" applyBorder="1" applyAlignment="1">
      <alignment horizontal="right" vertical="top"/>
    </xf>
    <xf numFmtId="0" fontId="14" fillId="6" borderId="8" xfId="4" applyFill="1" applyBorder="1" applyAlignment="1" applyProtection="1">
      <alignment horizontal="right" vertical="center"/>
    </xf>
    <xf numFmtId="49" fontId="8" fillId="0" borderId="26" xfId="1" applyNumberFormat="1" applyFont="1" applyBorder="1" applyAlignment="1">
      <alignment horizontal="center" vertical="center"/>
    </xf>
    <xf numFmtId="49" fontId="10" fillId="0" borderId="0" xfId="1" applyNumberFormat="1" applyFont="1" applyFill="1" applyBorder="1" applyAlignment="1">
      <alignment horizontal="center" vertical="center"/>
    </xf>
    <xf numFmtId="164" fontId="10" fillId="0" borderId="0" xfId="1" applyNumberFormat="1" applyFont="1" applyFill="1" applyBorder="1" applyAlignment="1">
      <alignment vertical="center"/>
    </xf>
    <xf numFmtId="0" fontId="10" fillId="0" borderId="0" xfId="1" applyFont="1" applyFill="1" applyBorder="1" applyAlignment="1">
      <alignment vertical="center" wrapText="1"/>
    </xf>
    <xf numFmtId="0" fontId="10" fillId="0" borderId="29" xfId="1" applyFont="1" applyBorder="1"/>
    <xf numFmtId="0" fontId="10" fillId="0" borderId="30" xfId="1" applyFont="1" applyFill="1" applyBorder="1"/>
    <xf numFmtId="0" fontId="10" fillId="0" borderId="31" xfId="1" applyFont="1" applyBorder="1"/>
    <xf numFmtId="0" fontId="10" fillId="0" borderId="32" xfId="1" applyFont="1" applyBorder="1"/>
    <xf numFmtId="0" fontId="10" fillId="0" borderId="0" xfId="1" applyFont="1" applyFill="1" applyBorder="1"/>
    <xf numFmtId="0" fontId="10" fillId="0" borderId="33" xfId="1" applyFont="1" applyBorder="1"/>
    <xf numFmtId="0" fontId="7" fillId="0" borderId="0" xfId="1" applyFont="1" applyBorder="1"/>
    <xf numFmtId="0" fontId="10" fillId="0" borderId="32" xfId="1" applyFont="1" applyBorder="1" applyAlignment="1">
      <alignment horizontal="center" vertical="center"/>
    </xf>
    <xf numFmtId="0" fontId="10" fillId="0" borderId="0" xfId="1" applyFont="1" applyBorder="1" applyAlignment="1">
      <alignment horizontal="left"/>
    </xf>
    <xf numFmtId="0" fontId="10" fillId="0" borderId="33" xfId="1" applyFont="1" applyBorder="1" applyAlignment="1">
      <alignment horizontal="left"/>
    </xf>
    <xf numFmtId="0" fontId="13" fillId="0" borderId="32" xfId="1" applyFont="1" applyBorder="1"/>
    <xf numFmtId="0" fontId="8" fillId="0" borderId="0" xfId="1" applyFont="1" applyFill="1" applyBorder="1"/>
    <xf numFmtId="0" fontId="2" fillId="0" borderId="0" xfId="1" applyBorder="1"/>
    <xf numFmtId="0" fontId="6" fillId="0" borderId="0" xfId="1" applyFont="1" applyFill="1" applyBorder="1"/>
    <xf numFmtId="0" fontId="6" fillId="0" borderId="0" xfId="1" applyFont="1" applyBorder="1"/>
    <xf numFmtId="0" fontId="6" fillId="0" borderId="0" xfId="1" applyFont="1" applyBorder="1" applyAlignment="1">
      <alignment wrapText="1"/>
    </xf>
    <xf numFmtId="0" fontId="8" fillId="0" borderId="1" xfId="6" applyFont="1" applyFill="1" applyBorder="1" applyAlignment="1">
      <alignment horizontal="right" vertical="center" wrapText="1"/>
    </xf>
    <xf numFmtId="49" fontId="10" fillId="0" borderId="0" xfId="1" applyNumberFormat="1" applyFont="1" applyBorder="1" applyAlignment="1">
      <alignment horizontal="center" vertical="center"/>
    </xf>
    <xf numFmtId="164" fontId="10" fillId="6" borderId="0" xfId="1" applyNumberFormat="1" applyFont="1" applyFill="1" applyBorder="1" applyAlignment="1">
      <alignment horizontal="center" vertical="center"/>
    </xf>
    <xf numFmtId="0" fontId="10" fillId="0" borderId="0" xfId="1" applyFont="1" applyBorder="1" applyAlignment="1">
      <alignment horizontal="left" vertical="center" wrapText="1"/>
    </xf>
    <xf numFmtId="0" fontId="0" fillId="0" borderId="0" xfId="0"/>
    <xf numFmtId="0" fontId="18" fillId="0" borderId="41" xfId="14" applyFont="1" applyFill="1" applyBorder="1" applyAlignment="1"/>
    <xf numFmtId="0" fontId="4" fillId="2" borderId="42" xfId="13" applyFont="1" applyFill="1" applyBorder="1" applyAlignment="1">
      <alignment horizontal="center" wrapText="1"/>
    </xf>
    <xf numFmtId="0" fontId="0" fillId="0" borderId="0" xfId="0" applyFill="1" applyBorder="1"/>
    <xf numFmtId="165" fontId="4" fillId="2" borderId="42" xfId="13" applyNumberFormat="1" applyFont="1" applyFill="1" applyBorder="1" applyAlignment="1">
      <alignment horizontal="center" wrapText="1"/>
    </xf>
    <xf numFmtId="0" fontId="0" fillId="0" borderId="0" xfId="0" applyAlignment="1">
      <alignment horizontal="left"/>
    </xf>
    <xf numFmtId="166" fontId="0" fillId="0" borderId="0" xfId="12" applyNumberFormat="1" applyFont="1"/>
    <xf numFmtId="0" fontId="4" fillId="2" borderId="43" xfId="13" applyFont="1" applyFill="1" applyBorder="1" applyAlignment="1">
      <alignment horizontal="center" wrapText="1"/>
    </xf>
    <xf numFmtId="0" fontId="0" fillId="0" borderId="52" xfId="0" applyBorder="1"/>
    <xf numFmtId="0" fontId="4" fillId="2" borderId="62" xfId="18" applyFont="1" applyFill="1" applyBorder="1" applyAlignment="1">
      <alignment horizontal="center"/>
    </xf>
    <xf numFmtId="166" fontId="0" fillId="0" borderId="57" xfId="94" applyNumberFormat="1" applyFont="1" applyBorder="1" applyAlignment="1">
      <alignment horizontal="right"/>
    </xf>
    <xf numFmtId="166" fontId="0" fillId="0" borderId="0" xfId="94" applyNumberFormat="1" applyFont="1" applyBorder="1" applyAlignment="1">
      <alignment horizontal="right"/>
    </xf>
    <xf numFmtId="0" fontId="17" fillId="0" borderId="57" xfId="18" applyFont="1" applyFill="1" applyBorder="1" applyAlignment="1">
      <alignment wrapText="1"/>
    </xf>
    <xf numFmtId="168" fontId="18" fillId="0" borderId="0" xfId="14" applyNumberFormat="1" applyFont="1" applyFill="1" applyBorder="1" applyAlignment="1"/>
    <xf numFmtId="0" fontId="0" fillId="0" borderId="0" xfId="0"/>
    <xf numFmtId="0" fontId="0" fillId="0" borderId="0" xfId="0" applyAlignment="1">
      <alignment horizontal="center"/>
    </xf>
    <xf numFmtId="0" fontId="0" fillId="0" borderId="0" xfId="0" applyBorder="1"/>
    <xf numFmtId="3" fontId="17" fillId="0" borderId="0" xfId="8" applyNumberFormat="1" applyFont="1" applyFill="1" applyBorder="1" applyAlignment="1">
      <alignment horizontal="right" wrapText="1"/>
    </xf>
    <xf numFmtId="0" fontId="17" fillId="0" borderId="0" xfId="18" applyFont="1" applyFill="1" applyBorder="1" applyAlignment="1">
      <alignment wrapText="1"/>
    </xf>
    <xf numFmtId="0" fontId="17" fillId="0" borderId="57" xfId="18" applyFont="1" applyFill="1" applyBorder="1" applyAlignment="1">
      <alignment horizontal="center" wrapText="1"/>
    </xf>
    <xf numFmtId="0" fontId="17" fillId="0" borderId="0" xfId="18" applyFont="1" applyFill="1" applyBorder="1" applyAlignment="1">
      <alignment horizontal="center" wrapText="1"/>
    </xf>
    <xf numFmtId="0" fontId="6" fillId="0" borderId="0" xfId="6" applyFont="1" applyAlignment="1">
      <alignment horizontal="center"/>
    </xf>
    <xf numFmtId="0" fontId="6" fillId="0" borderId="0" xfId="6" applyFont="1" applyBorder="1" applyAlignment="1">
      <alignment horizontal="center"/>
    </xf>
    <xf numFmtId="169" fontId="18" fillId="0" borderId="0" xfId="14" applyNumberFormat="1" applyFont="1" applyFill="1" applyBorder="1" applyAlignment="1"/>
    <xf numFmtId="4" fontId="6" fillId="0" borderId="0" xfId="6" applyNumberFormat="1" applyFont="1"/>
    <xf numFmtId="4" fontId="6" fillId="0" borderId="0" xfId="6" applyNumberFormat="1" applyFont="1"/>
    <xf numFmtId="170" fontId="0" fillId="0" borderId="0" xfId="0" applyNumberFormat="1"/>
    <xf numFmtId="4" fontId="6" fillId="0" borderId="0" xfId="6" applyNumberFormat="1" applyFont="1"/>
    <xf numFmtId="4" fontId="6" fillId="0" borderId="0" xfId="6" applyNumberFormat="1" applyFont="1"/>
    <xf numFmtId="4" fontId="6" fillId="0" borderId="0" xfId="6" applyNumberFormat="1" applyFont="1"/>
    <xf numFmtId="4" fontId="6" fillId="0" borderId="0" xfId="6" applyNumberFormat="1" applyFont="1"/>
    <xf numFmtId="4" fontId="6" fillId="0" borderId="0" xfId="6" applyNumberFormat="1" applyFont="1"/>
    <xf numFmtId="0" fontId="10" fillId="6" borderId="93" xfId="96" applyFont="1" applyFill="1" applyBorder="1" applyAlignment="1">
      <alignment horizontal="left" vertical="center" wrapText="1"/>
    </xf>
    <xf numFmtId="0" fontId="10" fillId="6" borderId="94" xfId="96" applyFont="1" applyFill="1" applyBorder="1" applyAlignment="1">
      <alignment horizontal="left" vertical="center" wrapText="1"/>
    </xf>
    <xf numFmtId="0" fontId="10" fillId="6" borderId="95" xfId="96" applyFont="1" applyFill="1" applyBorder="1" applyAlignment="1">
      <alignment horizontal="left" vertical="center" wrapText="1"/>
    </xf>
    <xf numFmtId="164" fontId="10" fillId="6" borderId="40" xfId="1" applyNumberFormat="1" applyFont="1" applyFill="1" applyBorder="1" applyAlignment="1">
      <alignment horizontal="center" vertical="center"/>
    </xf>
    <xf numFmtId="0" fontId="10" fillId="6" borderId="9" xfId="1" applyFont="1" applyFill="1" applyBorder="1" applyAlignment="1">
      <alignment horizontal="left" vertical="top" wrapText="1"/>
    </xf>
    <xf numFmtId="0" fontId="10" fillId="6" borderId="6" xfId="1" applyFont="1" applyFill="1" applyBorder="1" applyAlignment="1">
      <alignment horizontal="left" vertical="top" wrapText="1"/>
    </xf>
    <xf numFmtId="0" fontId="10" fillId="6" borderId="7" xfId="1" applyFont="1" applyFill="1" applyBorder="1" applyAlignment="1">
      <alignment horizontal="left" vertical="top" wrapText="1"/>
    </xf>
    <xf numFmtId="0" fontId="9" fillId="6" borderId="5" xfId="1" applyFont="1" applyFill="1" applyBorder="1" applyAlignment="1">
      <alignment horizontal="center"/>
    </xf>
    <xf numFmtId="0" fontId="9" fillId="6" borderId="6" xfId="1" applyFont="1" applyFill="1" applyBorder="1" applyAlignment="1">
      <alignment horizontal="center"/>
    </xf>
    <xf numFmtId="0" fontId="9" fillId="6" borderId="7" xfId="1" applyFont="1" applyFill="1" applyBorder="1" applyAlignment="1">
      <alignment horizontal="center"/>
    </xf>
    <xf numFmtId="0" fontId="10" fillId="6" borderId="9" xfId="1" applyFont="1" applyFill="1" applyBorder="1" applyAlignment="1">
      <alignment horizontal="left" vertical="center" wrapText="1"/>
    </xf>
    <xf numFmtId="0" fontId="10" fillId="6" borderId="6" xfId="1" applyFont="1" applyFill="1" applyBorder="1" applyAlignment="1">
      <alignment horizontal="left" vertical="center" wrapText="1"/>
    </xf>
    <xf numFmtId="0" fontId="10" fillId="6" borderId="7" xfId="1" applyFont="1" applyFill="1" applyBorder="1" applyAlignment="1">
      <alignment horizontal="left" vertical="center" wrapText="1"/>
    </xf>
    <xf numFmtId="0" fontId="10" fillId="6" borderId="12" xfId="1" applyFont="1" applyFill="1" applyBorder="1" applyAlignment="1">
      <alignment horizontal="left" vertical="center" wrapText="1"/>
    </xf>
    <xf numFmtId="0" fontId="10" fillId="6" borderId="13" xfId="1" applyFont="1" applyFill="1" applyBorder="1" applyAlignment="1">
      <alignment horizontal="left" vertical="center" wrapText="1"/>
    </xf>
    <xf numFmtId="0" fontId="10" fillId="6" borderId="27" xfId="1" applyFont="1" applyFill="1" applyBorder="1" applyAlignment="1">
      <alignment horizontal="left" vertical="center" wrapText="1"/>
    </xf>
    <xf numFmtId="0" fontId="8" fillId="7" borderId="24" xfId="1" applyFont="1" applyFill="1" applyBorder="1" applyAlignment="1">
      <alignment horizontal="center"/>
    </xf>
    <xf numFmtId="0" fontId="8" fillId="7" borderId="16" xfId="1" applyFont="1" applyFill="1" applyBorder="1" applyAlignment="1">
      <alignment horizontal="center"/>
    </xf>
    <xf numFmtId="0" fontId="8" fillId="7" borderId="25" xfId="1" applyFont="1" applyFill="1" applyBorder="1" applyAlignment="1">
      <alignment horizontal="center"/>
    </xf>
    <xf numFmtId="0" fontId="8" fillId="0" borderId="28" xfId="1" applyFont="1" applyBorder="1" applyAlignment="1">
      <alignment horizontal="center" vertical="center"/>
    </xf>
    <xf numFmtId="0" fontId="8" fillId="0" borderId="23" xfId="1" applyFont="1" applyBorder="1" applyAlignment="1">
      <alignment vertical="center"/>
    </xf>
    <xf numFmtId="0" fontId="8" fillId="0" borderId="3" xfId="1" applyFont="1" applyBorder="1" applyAlignment="1">
      <alignment vertical="center"/>
    </xf>
    <xf numFmtId="0" fontId="8" fillId="0" borderId="4" xfId="1" applyFont="1" applyBorder="1" applyAlignment="1">
      <alignment vertical="center"/>
    </xf>
    <xf numFmtId="0" fontId="8" fillId="7" borderId="96" xfId="1" applyFont="1" applyFill="1" applyBorder="1" applyAlignment="1">
      <alignment horizontal="center"/>
    </xf>
    <xf numFmtId="0" fontId="8" fillId="7" borderId="97" xfId="1" applyFont="1" applyFill="1" applyBorder="1" applyAlignment="1">
      <alignment horizontal="center"/>
    </xf>
    <xf numFmtId="0" fontId="8" fillId="7" borderId="98" xfId="1" applyFont="1" applyFill="1" applyBorder="1" applyAlignment="1">
      <alignment horizontal="center"/>
    </xf>
    <xf numFmtId="0" fontId="38" fillId="6" borderId="99" xfId="4" applyFont="1" applyFill="1" applyBorder="1" applyAlignment="1" applyProtection="1">
      <alignment horizontal="left" vertical="center" wrapText="1"/>
    </xf>
    <xf numFmtId="0" fontId="38" fillId="6" borderId="100" xfId="4" applyFont="1" applyFill="1" applyBorder="1" applyAlignment="1" applyProtection="1">
      <alignment horizontal="left" vertical="center"/>
    </xf>
    <xf numFmtId="0" fontId="38" fillId="6" borderId="101" xfId="4" applyFont="1" applyFill="1" applyBorder="1" applyAlignment="1" applyProtection="1">
      <alignment horizontal="left" vertical="center"/>
    </xf>
    <xf numFmtId="0" fontId="10" fillId="0" borderId="38" xfId="6" applyFont="1" applyBorder="1" applyAlignment="1">
      <alignment horizontal="left" vertical="center" wrapText="1"/>
    </xf>
    <xf numFmtId="0" fontId="10" fillId="0" borderId="22" xfId="6" applyFont="1" applyBorder="1" applyAlignment="1">
      <alignment horizontal="left" vertical="center" wrapText="1"/>
    </xf>
    <xf numFmtId="0" fontId="10" fillId="0" borderId="39" xfId="6" applyFont="1" applyBorder="1" applyAlignment="1">
      <alignment horizontal="left" vertical="center" wrapText="1"/>
    </xf>
    <xf numFmtId="0" fontId="12" fillId="3" borderId="17" xfId="1" applyFont="1" applyFill="1" applyBorder="1" applyAlignment="1" applyProtection="1">
      <alignment horizontal="center" vertical="center" wrapText="1"/>
    </xf>
    <xf numFmtId="0" fontId="12" fillId="3" borderId="18"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wrapText="1"/>
    </xf>
    <xf numFmtId="0" fontId="12" fillId="3" borderId="23" xfId="1" applyFont="1" applyFill="1" applyBorder="1" applyAlignment="1" applyProtection="1">
      <alignment horizontal="center" vertical="center" wrapText="1"/>
    </xf>
    <xf numFmtId="0" fontId="12" fillId="3" borderId="3" xfId="1" applyFont="1" applyFill="1" applyBorder="1" applyAlignment="1" applyProtection="1">
      <alignment horizontal="center" vertical="center" wrapText="1"/>
    </xf>
    <xf numFmtId="0" fontId="12" fillId="3" borderId="4" xfId="1" applyFont="1" applyFill="1" applyBorder="1" applyAlignment="1" applyProtection="1">
      <alignment horizontal="center" vertical="center" wrapText="1"/>
    </xf>
    <xf numFmtId="0" fontId="8" fillId="5" borderId="24" xfId="1" applyFont="1" applyFill="1" applyBorder="1" applyAlignment="1">
      <alignment horizontal="center"/>
    </xf>
    <xf numFmtId="0" fontId="8" fillId="5" borderId="16" xfId="1" applyFont="1" applyFill="1" applyBorder="1" applyAlignment="1">
      <alignment horizontal="center"/>
    </xf>
    <xf numFmtId="0" fontId="8" fillId="5" borderId="25" xfId="1" applyFont="1" applyFill="1" applyBorder="1" applyAlignment="1">
      <alignment horizontal="center"/>
    </xf>
    <xf numFmtId="164" fontId="10" fillId="6" borderId="23" xfId="1" applyNumberFormat="1" applyFont="1" applyFill="1" applyBorder="1" applyAlignment="1">
      <alignment horizontal="left"/>
    </xf>
    <xf numFmtId="164" fontId="10" fillId="6" borderId="3" xfId="1" applyNumberFormat="1" applyFont="1" applyFill="1" applyBorder="1" applyAlignment="1">
      <alignment horizontal="left"/>
    </xf>
    <xf numFmtId="164" fontId="10" fillId="6" borderId="4" xfId="1" applyNumberFormat="1" applyFont="1" applyFill="1" applyBorder="1" applyAlignment="1">
      <alignment horizontal="left"/>
    </xf>
    <xf numFmtId="49" fontId="10" fillId="6" borderId="9" xfId="1" applyNumberFormat="1" applyFont="1" applyFill="1" applyBorder="1" applyAlignment="1">
      <alignment horizontal="left"/>
    </xf>
    <xf numFmtId="49" fontId="10" fillId="6" borderId="6" xfId="1" applyNumberFormat="1" applyFont="1" applyFill="1" applyBorder="1" applyAlignment="1">
      <alignment horizontal="left"/>
    </xf>
    <xf numFmtId="49" fontId="10" fillId="6" borderId="7" xfId="1" applyNumberFormat="1" applyFont="1" applyFill="1" applyBorder="1" applyAlignment="1">
      <alignment horizontal="left"/>
    </xf>
    <xf numFmtId="0" fontId="10" fillId="0" borderId="32" xfId="1" applyFont="1" applyBorder="1" applyAlignment="1">
      <alignment horizontal="center" vertical="center"/>
    </xf>
    <xf numFmtId="0" fontId="10" fillId="0" borderId="0" xfId="1" applyFont="1" applyBorder="1" applyAlignment="1">
      <alignment horizontal="left" wrapText="1"/>
    </xf>
    <xf numFmtId="0" fontId="10" fillId="0" borderId="33" xfId="1" applyFont="1" applyBorder="1" applyAlignment="1">
      <alignment horizontal="left" wrapText="1"/>
    </xf>
    <xf numFmtId="0" fontId="10" fillId="0" borderId="17" xfId="1" applyFont="1" applyBorder="1" applyAlignment="1">
      <alignment horizontal="left" wrapText="1"/>
    </xf>
    <xf numFmtId="0" fontId="10" fillId="0" borderId="18" xfId="1" applyFont="1" applyBorder="1" applyAlignment="1">
      <alignment horizontal="left" wrapText="1"/>
    </xf>
    <xf numFmtId="0" fontId="10" fillId="0" borderId="34" xfId="1" applyFont="1" applyBorder="1" applyAlignment="1">
      <alignment horizontal="left" wrapText="1"/>
    </xf>
    <xf numFmtId="0" fontId="10" fillId="0" borderId="12" xfId="1" applyFont="1" applyFill="1" applyBorder="1" applyAlignment="1">
      <alignment horizontal="left" vertical="center" wrapText="1"/>
    </xf>
    <xf numFmtId="0" fontId="10" fillId="0" borderId="13"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7" fillId="0" borderId="24" xfId="1" applyFont="1" applyBorder="1" applyAlignment="1">
      <alignment horizontal="center"/>
    </xf>
    <xf numFmtId="0" fontId="7" fillId="0" borderId="16" xfId="1" applyFont="1" applyBorder="1" applyAlignment="1">
      <alignment horizontal="center"/>
    </xf>
    <xf numFmtId="0" fontId="7" fillId="0" borderId="25" xfId="1" applyFont="1" applyBorder="1" applyAlignment="1">
      <alignment horizontal="center"/>
    </xf>
    <xf numFmtId="0" fontId="8" fillId="4" borderId="2" xfId="1" applyFont="1" applyFill="1" applyBorder="1" applyAlignment="1">
      <alignment horizontal="center"/>
    </xf>
    <xf numFmtId="0" fontId="8" fillId="4" borderId="3" xfId="1" applyFont="1" applyFill="1" applyBorder="1" applyAlignment="1">
      <alignment horizontal="center"/>
    </xf>
    <xf numFmtId="0" fontId="8" fillId="4" borderId="4" xfId="1" applyFont="1" applyFill="1" applyBorder="1" applyAlignment="1">
      <alignment horizontal="center"/>
    </xf>
    <xf numFmtId="0" fontId="9" fillId="0" borderId="5" xfId="1" applyFont="1" applyFill="1" applyBorder="1" applyAlignment="1">
      <alignment horizontal="center" wrapText="1"/>
    </xf>
    <xf numFmtId="0" fontId="9" fillId="0" borderId="6" xfId="1" applyFont="1" applyFill="1" applyBorder="1" applyAlignment="1">
      <alignment horizontal="center" wrapText="1"/>
    </xf>
    <xf numFmtId="0" fontId="9" fillId="0" borderId="7" xfId="1" applyFont="1" applyFill="1" applyBorder="1" applyAlignment="1">
      <alignment horizontal="center" wrapText="1"/>
    </xf>
    <xf numFmtId="0" fontId="10" fillId="0" borderId="9" xfId="1" applyFont="1" applyFill="1" applyBorder="1" applyAlignment="1">
      <alignment horizontal="left" vertical="center"/>
    </xf>
    <xf numFmtId="0" fontId="10" fillId="0" borderId="6" xfId="1" applyFont="1" applyFill="1" applyBorder="1" applyAlignment="1">
      <alignment horizontal="left" vertical="center"/>
    </xf>
    <xf numFmtId="0" fontId="10" fillId="0" borderId="10" xfId="1" applyFont="1" applyFill="1" applyBorder="1" applyAlignment="1">
      <alignment horizontal="left" vertical="center"/>
    </xf>
    <xf numFmtId="49" fontId="10" fillId="0" borderId="9" xfId="6" applyNumberFormat="1" applyFont="1" applyBorder="1" applyAlignment="1">
      <alignment horizontal="left"/>
    </xf>
    <xf numFmtId="49" fontId="10" fillId="0" borderId="6" xfId="6" applyNumberFormat="1" applyFont="1" applyBorder="1" applyAlignment="1">
      <alignment horizontal="left"/>
    </xf>
    <xf numFmtId="49" fontId="10" fillId="0" borderId="7" xfId="6" applyNumberFormat="1" applyFont="1" applyBorder="1" applyAlignment="1">
      <alignment horizontal="left"/>
    </xf>
    <xf numFmtId="0" fontId="4" fillId="2" borderId="88" xfId="13" applyFont="1" applyFill="1" applyBorder="1" applyAlignment="1">
      <alignment horizontal="center" wrapText="1"/>
    </xf>
    <xf numFmtId="0" fontId="4" fillId="2" borderId="1" xfId="18" applyFont="1" applyFill="1" applyBorder="1" applyAlignment="1">
      <alignment horizontal="center"/>
    </xf>
    <xf numFmtId="0" fontId="4" fillId="2" borderId="1" xfId="13" applyFont="1" applyFill="1" applyBorder="1" applyAlignment="1">
      <alignment horizontal="center" wrapText="1"/>
    </xf>
    <xf numFmtId="0" fontId="4" fillId="2" borderId="58" xfId="13" applyFont="1" applyFill="1" applyBorder="1" applyAlignment="1">
      <alignment horizontal="center" wrapText="1"/>
    </xf>
    <xf numFmtId="0" fontId="4" fillId="2" borderId="58" xfId="18" applyFont="1" applyFill="1" applyBorder="1" applyAlignment="1">
      <alignment horizontal="center"/>
    </xf>
    <xf numFmtId="3" fontId="4" fillId="2" borderId="37" xfId="2" applyNumberFormat="1" applyFont="1" applyFill="1" applyBorder="1" applyAlignment="1">
      <alignment horizontal="center" vertical="center" wrapText="1"/>
    </xf>
    <xf numFmtId="3" fontId="4" fillId="2" borderId="66" xfId="2" applyNumberFormat="1" applyFont="1" applyFill="1" applyBorder="1" applyAlignment="1">
      <alignment horizontal="center" vertical="center" wrapText="1"/>
    </xf>
    <xf numFmtId="3" fontId="4" fillId="2" borderId="67" xfId="2" applyNumberFormat="1" applyFont="1" applyFill="1" applyBorder="1" applyAlignment="1">
      <alignment horizontal="center" vertical="center" wrapText="1"/>
    </xf>
    <xf numFmtId="170" fontId="4" fillId="2" borderId="23" xfId="2" applyNumberFormat="1" applyFont="1" applyFill="1" applyBorder="1" applyAlignment="1">
      <alignment horizontal="center" vertical="center" wrapText="1"/>
    </xf>
    <xf numFmtId="170" fontId="4" fillId="2" borderId="65" xfId="2" applyNumberFormat="1" applyFont="1" applyFill="1" applyBorder="1" applyAlignment="1">
      <alignment horizontal="center" vertical="center" wrapText="1"/>
    </xf>
    <xf numFmtId="170" fontId="4" fillId="2" borderId="60" xfId="2" applyNumberFormat="1" applyFont="1" applyFill="1" applyBorder="1" applyAlignment="1">
      <alignment horizontal="center" vertical="center" wrapText="1"/>
    </xf>
    <xf numFmtId="0" fontId="4" fillId="8" borderId="35" xfId="8" applyFont="1" applyFill="1" applyBorder="1" applyAlignment="1">
      <alignment horizontal="center" vertical="center" wrapText="1"/>
    </xf>
    <xf numFmtId="0" fontId="4" fillId="8" borderId="63" xfId="8" applyFont="1" applyFill="1" applyBorder="1" applyAlignment="1">
      <alignment horizontal="center" vertical="center" wrapText="1"/>
    </xf>
    <xf numFmtId="0" fontId="4" fillId="8" borderId="59" xfId="8" applyFont="1" applyFill="1" applyBorder="1" applyAlignment="1">
      <alignment horizontal="center" vertical="center" wrapText="1"/>
    </xf>
    <xf numFmtId="0" fontId="4" fillId="8" borderId="36" xfId="8" applyFont="1" applyFill="1" applyBorder="1" applyAlignment="1">
      <alignment horizontal="center" vertical="center" wrapText="1"/>
    </xf>
    <xf numFmtId="0" fontId="4" fillId="8" borderId="62" xfId="8" applyFont="1" applyFill="1" applyBorder="1" applyAlignment="1">
      <alignment horizontal="center" vertical="center" wrapText="1"/>
    </xf>
    <xf numFmtId="0" fontId="4" fillId="8" borderId="61" xfId="8" applyFont="1" applyFill="1" applyBorder="1" applyAlignment="1">
      <alignment horizontal="center" vertical="center" wrapText="1"/>
    </xf>
    <xf numFmtId="0" fontId="4" fillId="8" borderId="36" xfId="8" applyFont="1" applyFill="1" applyBorder="1" applyAlignment="1">
      <alignment horizontal="center" vertical="center"/>
    </xf>
    <xf numFmtId="0" fontId="4" fillId="8" borderId="62" xfId="8" applyFont="1" applyFill="1" applyBorder="1" applyAlignment="1">
      <alignment horizontal="center" vertical="center"/>
    </xf>
    <xf numFmtId="0" fontId="4" fillId="8" borderId="61" xfId="8" applyFont="1" applyFill="1" applyBorder="1" applyAlignment="1">
      <alignment horizontal="center" vertical="center"/>
    </xf>
    <xf numFmtId="0" fontId="4" fillId="2" borderId="36" xfId="2" applyFont="1" applyFill="1" applyBorder="1" applyAlignment="1">
      <alignment horizontal="center" vertical="center" wrapText="1"/>
    </xf>
    <xf numFmtId="0" fontId="4" fillId="2" borderId="62" xfId="2" applyFont="1" applyFill="1" applyBorder="1" applyAlignment="1">
      <alignment horizontal="center" vertical="center" wrapText="1"/>
    </xf>
    <xf numFmtId="0" fontId="4" fillId="2" borderId="61" xfId="2" applyFont="1" applyFill="1" applyBorder="1" applyAlignment="1">
      <alignment horizontal="center" vertical="center" wrapText="1"/>
    </xf>
    <xf numFmtId="49" fontId="10" fillId="0" borderId="102" xfId="1" applyNumberFormat="1" applyFont="1" applyBorder="1" applyAlignment="1">
      <alignment horizontal="center" vertical="center"/>
    </xf>
    <xf numFmtId="49" fontId="10" fillId="0" borderId="103" xfId="1" applyNumberFormat="1" applyFont="1" applyBorder="1" applyAlignment="1">
      <alignment horizontal="center" vertical="center"/>
    </xf>
    <xf numFmtId="164" fontId="10" fillId="6" borderId="104" xfId="1" applyNumberFormat="1" applyFont="1" applyFill="1" applyBorder="1" applyAlignment="1">
      <alignment horizontal="center" vertical="center"/>
    </xf>
    <xf numFmtId="0" fontId="10" fillId="0" borderId="105" xfId="1" applyFont="1" applyBorder="1" applyAlignment="1">
      <alignment horizontal="left" vertical="center" wrapText="1"/>
    </xf>
    <xf numFmtId="0" fontId="10" fillId="0" borderId="106" xfId="1" applyFont="1" applyBorder="1" applyAlignment="1">
      <alignment horizontal="left" vertical="center" wrapText="1"/>
    </xf>
    <xf numFmtId="0" fontId="10" fillId="0" borderId="107" xfId="1" applyFont="1" applyBorder="1" applyAlignment="1">
      <alignment horizontal="left" vertical="center" wrapText="1"/>
    </xf>
  </cellXfs>
  <cellStyles count="133">
    <cellStyle name="20% - Accent1 2" xfId="29"/>
    <cellStyle name="20% - Accent2 2" xfId="30"/>
    <cellStyle name="20% - Accent3 2" xfId="31"/>
    <cellStyle name="20% - Accent4 2" xfId="32"/>
    <cellStyle name="20% - Accent5 2" xfId="33"/>
    <cellStyle name="20% - Accent6 2" xfId="34"/>
    <cellStyle name="40% - Accent1 2" xfId="35"/>
    <cellStyle name="40% - Accent2 2" xfId="36"/>
    <cellStyle name="40% - Accent3 2" xfId="37"/>
    <cellStyle name="40% - Accent4 2" xfId="38"/>
    <cellStyle name="40% - Accent5 2" xfId="39"/>
    <cellStyle name="40% - Accent6 2" xfId="40"/>
    <cellStyle name="60% - Accent1 2" xfId="41"/>
    <cellStyle name="60% - Accent2 2" xfId="42"/>
    <cellStyle name="60% - Accent3 2" xfId="43"/>
    <cellStyle name="60% - Accent4 2" xfId="44"/>
    <cellStyle name="60% - Accent5 2" xfId="45"/>
    <cellStyle name="60% - Accent6 2" xfId="46"/>
    <cellStyle name="Accent1 2" xfId="47"/>
    <cellStyle name="Accent2 2" xfId="48"/>
    <cellStyle name="Accent3 2" xfId="49"/>
    <cellStyle name="Accent4 2" xfId="50"/>
    <cellStyle name="Accent5 2" xfId="51"/>
    <cellStyle name="Accent6 2" xfId="52"/>
    <cellStyle name="Bad 2" xfId="53"/>
    <cellStyle name="Calculation 2" xfId="54"/>
    <cellStyle name="Calculation 2 2" xfId="97"/>
    <cellStyle name="Calculation 2 3" xfId="114"/>
    <cellStyle name="Calculation 2 4" xfId="118"/>
    <cellStyle name="Calculation 2 5" xfId="108"/>
    <cellStyle name="Calculation 2 6" xfId="130"/>
    <cellStyle name="Calculation 2 7" xfId="131"/>
    <cellStyle name="Calculation 2 8" xfId="132"/>
    <cellStyle name="Check Cell 2" xfId="55"/>
    <cellStyle name="Comma 2" xfId="9"/>
    <cellStyle name="Comma 2 2" xfId="94"/>
    <cellStyle name="Comma 2 3" xfId="23"/>
    <cellStyle name="Comma 2 4" xfId="17"/>
    <cellStyle name="Comma 3" xfId="92"/>
    <cellStyle name="Comma 4" xfId="20"/>
    <cellStyle name="Comma 5" xfId="12"/>
    <cellStyle name="Explanatory Text 2" xfId="56"/>
    <cellStyle name="Good 2" xfId="57"/>
    <cellStyle name="Heading 1 2" xfId="58"/>
    <cellStyle name="Heading 2 2" xfId="59"/>
    <cellStyle name="Heading 3 2" xfId="60"/>
    <cellStyle name="Heading 3 2 2" xfId="117"/>
    <cellStyle name="Heading 4 2" xfId="61"/>
    <cellStyle name="Hyperlink" xfId="4" builtinId="8"/>
    <cellStyle name="Hyperlink 2" xfId="16"/>
    <cellStyle name="Hyperlink 3" xfId="93"/>
    <cellStyle name="Hyperlink 4" xfId="15"/>
    <cellStyle name="Input 2" xfId="62"/>
    <cellStyle name="Input 2 2" xfId="98"/>
    <cellStyle name="Input 2 3" xfId="119"/>
    <cellStyle name="Input 2 4" xfId="128"/>
    <cellStyle name="Input 2 5" xfId="124"/>
    <cellStyle name="Input 2 6" xfId="110"/>
    <cellStyle name="Input 2 7" xfId="125"/>
    <cellStyle name="Input 2 8" xfId="106"/>
    <cellStyle name="Linked Cell 2" xfId="63"/>
    <cellStyle name="Neutral 2" xfId="64"/>
    <cellStyle name="Normal" xfId="0" builtinId="0"/>
    <cellStyle name="Normal 10" xfId="78"/>
    <cellStyle name="Normal 11" xfId="79"/>
    <cellStyle name="Normal 12" xfId="80"/>
    <cellStyle name="Normal 13" xfId="81"/>
    <cellStyle name="Normal 14" xfId="82"/>
    <cellStyle name="Normal 15" xfId="83"/>
    <cellStyle name="Normal 16" xfId="84"/>
    <cellStyle name="Normal 17" xfId="85"/>
    <cellStyle name="Normal 18" xfId="86"/>
    <cellStyle name="Normal 19" xfId="87"/>
    <cellStyle name="Normal 2" xfId="3"/>
    <cellStyle name="Normal 2 2" xfId="70"/>
    <cellStyle name="Normal 2 3" xfId="24"/>
    <cellStyle name="Normal 20" xfId="88"/>
    <cellStyle name="Normal 21" xfId="89"/>
    <cellStyle name="Normal 22" xfId="28"/>
    <cellStyle name="Normal 23" xfId="27"/>
    <cellStyle name="Normal 24" xfId="90"/>
    <cellStyle name="Normal 25" xfId="91"/>
    <cellStyle name="Normal 26" xfId="95"/>
    <cellStyle name="Normal 3" xfId="6"/>
    <cellStyle name="Normal 3 2" xfId="71"/>
    <cellStyle name="Normal 3 3" xfId="22"/>
    <cellStyle name="Normal 4" xfId="5"/>
    <cellStyle name="Normal 4 2" xfId="72"/>
    <cellStyle name="Normal 4 3" xfId="25"/>
    <cellStyle name="Normal 5" xfId="7"/>
    <cellStyle name="Normal 5 2" xfId="73"/>
    <cellStyle name="Normal 6" xfId="10"/>
    <cellStyle name="Normal 6 2" xfId="74"/>
    <cellStyle name="Normal 7" xfId="11"/>
    <cellStyle name="Normal 7 2" xfId="75"/>
    <cellStyle name="Normal 8" xfId="1"/>
    <cellStyle name="Normal 8 2" xfId="96"/>
    <cellStyle name="Normal 8 3" xfId="76"/>
    <cellStyle name="Normal 8 4" xfId="19"/>
    <cellStyle name="Normal 9" xfId="77"/>
    <cellStyle name="Normal_2008 Population" xfId="2"/>
    <cellStyle name="Normal_Emissions" xfId="13"/>
    <cellStyle name="Normal_PR_USVI Emissions" xfId="18"/>
    <cellStyle name="Normal_Sheet1" xfId="8"/>
    <cellStyle name="Normal_Sheet1_1" xfId="14"/>
    <cellStyle name="Note 2" xfId="65"/>
    <cellStyle name="Note 2 2" xfId="99"/>
    <cellStyle name="Note 2 3" xfId="120"/>
    <cellStyle name="Note 2 4" xfId="115"/>
    <cellStyle name="Note 2 5" xfId="122"/>
    <cellStyle name="Note 2 6" xfId="112"/>
    <cellStyle name="Note 2 7" xfId="103"/>
    <cellStyle name="Note 2 8" xfId="107"/>
    <cellStyle name="Output 2" xfId="66"/>
    <cellStyle name="Output 2 2" xfId="100"/>
    <cellStyle name="Output 2 3" xfId="121"/>
    <cellStyle name="Output 2 4" xfId="113"/>
    <cellStyle name="Output 2 5" xfId="116"/>
    <cellStyle name="Output 2 6" xfId="126"/>
    <cellStyle name="Output 2 7" xfId="129"/>
    <cellStyle name="Output 2 8" xfId="127"/>
    <cellStyle name="Percent 2" xfId="21"/>
    <cellStyle name="RSE" xfId="26"/>
    <cellStyle name="Title 2" xfId="67"/>
    <cellStyle name="Total 2" xfId="68"/>
    <cellStyle name="Total 2 2" xfId="101"/>
    <cellStyle name="Total 2 3" xfId="123"/>
    <cellStyle name="Total 2 4" xfId="111"/>
    <cellStyle name="Total 2 5" xfId="104"/>
    <cellStyle name="Total 2 6" xfId="102"/>
    <cellStyle name="Total 2 7" xfId="105"/>
    <cellStyle name="Total 2 8" xfId="109"/>
    <cellStyle name="Warning Text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0</xdr:col>
      <xdr:colOff>1762125</xdr:colOff>
      <xdr:row>6</xdr:row>
      <xdr:rowOff>71136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0"/>
          <a:ext cx="1524000" cy="133796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0"/>
  <sheetViews>
    <sheetView tabSelected="1" workbookViewId="0">
      <selection activeCell="B3" sqref="B3:D3"/>
    </sheetView>
  </sheetViews>
  <sheetFormatPr defaultRowHeight="15" x14ac:dyDescent="0.25"/>
  <cols>
    <col min="1" max="1" width="29.5703125" customWidth="1"/>
    <col min="2" max="2" width="49.140625" customWidth="1"/>
    <col min="3" max="3" width="16.28515625" customWidth="1"/>
    <col min="4" max="4" width="19.5703125" customWidth="1"/>
    <col min="5" max="5" width="18.7109375" customWidth="1"/>
    <col min="6" max="6" width="10.28515625" customWidth="1"/>
    <col min="7" max="7" width="8.7109375" customWidth="1"/>
    <col min="11" max="11" width="23.7109375" customWidth="1"/>
  </cols>
  <sheetData>
    <row r="2" spans="1:12" ht="17.25" thickBot="1" x14ac:dyDescent="0.35">
      <c r="A2" s="1"/>
      <c r="B2" s="1"/>
      <c r="C2" s="1"/>
      <c r="D2" s="1"/>
      <c r="E2" s="1"/>
      <c r="F2" s="1"/>
      <c r="G2" s="1"/>
      <c r="H2" s="1"/>
      <c r="I2" s="1"/>
      <c r="J2" s="1"/>
      <c r="K2" s="1"/>
      <c r="L2" s="1"/>
    </row>
    <row r="3" spans="1:12" ht="18" thickBot="1" x14ac:dyDescent="0.35">
      <c r="A3" s="1"/>
      <c r="B3" s="135" t="s">
        <v>413</v>
      </c>
      <c r="C3" s="136"/>
      <c r="D3" s="137"/>
      <c r="E3" s="2"/>
      <c r="F3" s="2"/>
      <c r="G3" s="2"/>
      <c r="H3" s="2"/>
      <c r="I3" s="2"/>
      <c r="J3" s="2"/>
      <c r="K3" s="2"/>
      <c r="L3" s="2"/>
    </row>
    <row r="4" spans="1:12" ht="16.5" x14ac:dyDescent="0.3">
      <c r="A4" s="1"/>
      <c r="B4" s="3"/>
      <c r="C4" s="3"/>
      <c r="D4" s="3"/>
      <c r="E4" s="3"/>
      <c r="F4" s="3"/>
      <c r="G4" s="3"/>
      <c r="H4" s="3"/>
      <c r="I4" s="3"/>
      <c r="J4" s="3"/>
      <c r="K4" s="3"/>
      <c r="L4" s="3"/>
    </row>
    <row r="5" spans="1:12" ht="16.5" x14ac:dyDescent="0.3">
      <c r="A5" s="4"/>
      <c r="B5" s="1"/>
      <c r="C5" s="1"/>
      <c r="D5" s="1"/>
      <c r="E5" s="1"/>
      <c r="F5" s="1"/>
      <c r="G5" s="1"/>
      <c r="H5" s="1"/>
      <c r="I5" s="1"/>
      <c r="J5" s="1"/>
      <c r="K5" s="1"/>
      <c r="L5" s="1"/>
    </row>
    <row r="6" spans="1:12" ht="16.5" x14ac:dyDescent="0.3">
      <c r="A6" s="4"/>
      <c r="B6" s="1"/>
      <c r="C6" s="1"/>
      <c r="D6" s="1"/>
      <c r="E6" s="1"/>
      <c r="F6" s="1"/>
      <c r="G6" s="1"/>
      <c r="H6" s="1"/>
      <c r="I6" s="1"/>
      <c r="J6" s="1"/>
      <c r="K6" s="1"/>
      <c r="L6" s="1"/>
    </row>
    <row r="7" spans="1:12" ht="17.25" thickBot="1" x14ac:dyDescent="0.35">
      <c r="A7" s="4"/>
      <c r="B7" s="1"/>
      <c r="C7" s="1"/>
      <c r="D7" s="1"/>
      <c r="E7" s="1"/>
      <c r="F7" s="1"/>
      <c r="G7" s="1"/>
      <c r="H7" s="1"/>
      <c r="I7" s="1"/>
      <c r="J7" s="1"/>
      <c r="K7" s="1"/>
      <c r="L7" s="1"/>
    </row>
    <row r="8" spans="1:12" ht="16.5" x14ac:dyDescent="0.3">
      <c r="A8" s="138" t="s">
        <v>0</v>
      </c>
      <c r="B8" s="139"/>
      <c r="C8" s="139"/>
      <c r="D8" s="139"/>
      <c r="E8" s="139"/>
      <c r="F8" s="139"/>
      <c r="G8" s="139"/>
      <c r="H8" s="139"/>
      <c r="I8" s="139"/>
      <c r="J8" s="139"/>
      <c r="K8" s="140"/>
      <c r="L8" s="1"/>
    </row>
    <row r="9" spans="1:12" ht="16.5" x14ac:dyDescent="0.3">
      <c r="A9" s="141" t="s">
        <v>1</v>
      </c>
      <c r="B9" s="142"/>
      <c r="C9" s="142"/>
      <c r="D9" s="142"/>
      <c r="E9" s="142"/>
      <c r="F9" s="142"/>
      <c r="G9" s="142"/>
      <c r="H9" s="142"/>
      <c r="I9" s="142"/>
      <c r="J9" s="142"/>
      <c r="K9" s="143"/>
      <c r="L9" s="1"/>
    </row>
    <row r="10" spans="1:12" ht="16.5" x14ac:dyDescent="0.3">
      <c r="A10" s="5" t="s">
        <v>2</v>
      </c>
      <c r="B10" s="144" t="s">
        <v>3</v>
      </c>
      <c r="C10" s="145"/>
      <c r="D10" s="146"/>
      <c r="E10" s="43" t="s">
        <v>4</v>
      </c>
      <c r="F10" s="147" t="s">
        <v>5</v>
      </c>
      <c r="G10" s="148"/>
      <c r="H10" s="148"/>
      <c r="I10" s="148"/>
      <c r="J10" s="148"/>
      <c r="K10" s="149"/>
      <c r="L10" s="1"/>
    </row>
    <row r="11" spans="1:12" ht="33.75" thickBot="1" x14ac:dyDescent="0.35">
      <c r="A11" s="6" t="s">
        <v>6</v>
      </c>
      <c r="B11" s="132" t="s">
        <v>7</v>
      </c>
      <c r="C11" s="133"/>
      <c r="D11" s="134"/>
      <c r="E11" s="7" t="s">
        <v>8</v>
      </c>
      <c r="F11" s="132" t="s">
        <v>9</v>
      </c>
      <c r="G11" s="133"/>
      <c r="H11" s="133"/>
      <c r="I11" s="133"/>
      <c r="J11" s="133"/>
      <c r="K11" s="134"/>
      <c r="L11" s="1"/>
    </row>
    <row r="12" spans="1:12" ht="17.25" thickBot="1" x14ac:dyDescent="0.35">
      <c r="A12" s="8"/>
      <c r="B12" s="9"/>
      <c r="C12" s="9"/>
      <c r="D12" s="9"/>
      <c r="E12" s="9"/>
      <c r="F12" s="8"/>
      <c r="G12" s="10"/>
      <c r="H12" s="10"/>
      <c r="I12" s="10"/>
      <c r="J12" s="10"/>
      <c r="K12" s="10"/>
      <c r="L12" s="1"/>
    </row>
    <row r="13" spans="1:12" ht="16.5" x14ac:dyDescent="0.3">
      <c r="A13" s="111" t="s">
        <v>10</v>
      </c>
      <c r="B13" s="112"/>
      <c r="C13" s="112"/>
      <c r="D13" s="112"/>
      <c r="E13" s="112"/>
      <c r="F13" s="113"/>
      <c r="G13" s="10"/>
      <c r="H13" s="10"/>
      <c r="I13" s="10"/>
      <c r="J13" s="10"/>
      <c r="K13" s="10"/>
      <c r="L13" s="1"/>
    </row>
    <row r="14" spans="1:12" ht="16.5" x14ac:dyDescent="0.3">
      <c r="A14" s="11" t="s">
        <v>11</v>
      </c>
      <c r="B14" s="11" t="s">
        <v>12</v>
      </c>
      <c r="C14" s="11" t="s">
        <v>13</v>
      </c>
      <c r="D14" s="11" t="s">
        <v>14</v>
      </c>
      <c r="E14" s="11" t="s">
        <v>15</v>
      </c>
      <c r="F14" s="12" t="s">
        <v>16</v>
      </c>
      <c r="G14" s="10"/>
      <c r="H14" s="10"/>
      <c r="I14" s="10"/>
      <c r="J14" s="10"/>
      <c r="K14" s="10"/>
      <c r="L14" s="1"/>
    </row>
    <row r="15" spans="1:12" ht="33.75" thickBot="1" x14ac:dyDescent="0.35">
      <c r="A15" s="13">
        <v>2801000003</v>
      </c>
      <c r="B15" s="14" t="s">
        <v>17</v>
      </c>
      <c r="C15" s="14" t="s">
        <v>18</v>
      </c>
      <c r="D15" s="15" t="s">
        <v>19</v>
      </c>
      <c r="E15" s="15" t="s">
        <v>20</v>
      </c>
      <c r="F15" s="16" t="s">
        <v>21</v>
      </c>
      <c r="G15" s="10"/>
      <c r="H15" s="10"/>
      <c r="I15" s="10"/>
      <c r="J15" s="10"/>
      <c r="K15" s="10"/>
      <c r="L15" s="1"/>
    </row>
    <row r="16" spans="1:12" ht="17.25" thickBot="1" x14ac:dyDescent="0.35">
      <c r="A16" s="9"/>
      <c r="B16" s="9"/>
      <c r="C16" s="9"/>
      <c r="D16" s="9"/>
      <c r="E16" s="9"/>
      <c r="F16" s="9"/>
      <c r="G16" s="17"/>
      <c r="H16" s="10"/>
      <c r="I16" s="10"/>
      <c r="J16" s="10"/>
      <c r="K16" s="10"/>
      <c r="L16" s="1"/>
    </row>
    <row r="17" spans="1:11" ht="16.5" x14ac:dyDescent="0.25">
      <c r="A17" s="114" t="s">
        <v>22</v>
      </c>
      <c r="B17" s="115"/>
      <c r="C17" s="115"/>
      <c r="D17" s="115"/>
      <c r="E17" s="115"/>
      <c r="F17" s="115"/>
      <c r="G17" s="116"/>
      <c r="H17" s="10"/>
      <c r="I17" s="10"/>
      <c r="J17" s="10"/>
      <c r="K17" s="10"/>
    </row>
    <row r="18" spans="1:11" ht="16.5" x14ac:dyDescent="0.3">
      <c r="A18" s="27" t="s">
        <v>23</v>
      </c>
      <c r="B18" s="28"/>
      <c r="C18" s="28"/>
      <c r="D18" s="28"/>
      <c r="E18" s="28"/>
      <c r="F18" s="28"/>
      <c r="G18" s="29"/>
      <c r="H18" s="10"/>
      <c r="I18" s="10"/>
      <c r="J18" s="10"/>
      <c r="K18" s="10"/>
    </row>
    <row r="19" spans="1:11" ht="16.5" x14ac:dyDescent="0.3">
      <c r="A19" s="30"/>
      <c r="B19" s="31"/>
      <c r="C19" s="31"/>
      <c r="D19" s="31"/>
      <c r="E19" s="31"/>
      <c r="F19" s="31"/>
      <c r="G19" s="32"/>
      <c r="H19" s="10"/>
      <c r="I19" s="10"/>
      <c r="J19" s="10"/>
      <c r="K19" s="10"/>
    </row>
    <row r="20" spans="1:11" ht="18.75" x14ac:dyDescent="0.3">
      <c r="A20" s="30"/>
      <c r="B20" s="33" t="s">
        <v>24</v>
      </c>
      <c r="C20" s="38"/>
      <c r="D20" s="38"/>
      <c r="E20" s="31"/>
      <c r="F20" s="31"/>
      <c r="G20" s="32"/>
      <c r="H20" s="10"/>
      <c r="I20" s="10"/>
      <c r="J20" s="10"/>
      <c r="K20" s="10"/>
    </row>
    <row r="21" spans="1:11" ht="16.5" x14ac:dyDescent="0.3">
      <c r="A21" s="30"/>
      <c r="B21" s="18"/>
      <c r="C21" s="18"/>
      <c r="D21" s="18"/>
      <c r="E21" s="18"/>
      <c r="F21" s="18"/>
      <c r="G21" s="32"/>
      <c r="H21" s="10"/>
      <c r="I21" s="10"/>
      <c r="J21" s="10"/>
      <c r="K21" s="10"/>
    </row>
    <row r="22" spans="1:11" ht="16.5" x14ac:dyDescent="0.3">
      <c r="A22" s="34" t="s">
        <v>25</v>
      </c>
      <c r="B22" s="35" t="s">
        <v>26</v>
      </c>
      <c r="C22" s="18"/>
      <c r="D22" s="35"/>
      <c r="E22" s="35"/>
      <c r="F22" s="35"/>
      <c r="G22" s="36"/>
      <c r="H22" s="10"/>
      <c r="I22" s="10"/>
      <c r="J22" s="10"/>
      <c r="K22" s="10"/>
    </row>
    <row r="23" spans="1:11" ht="16.5" x14ac:dyDescent="0.3">
      <c r="A23" s="34" t="s">
        <v>27</v>
      </c>
      <c r="B23" s="35" t="s">
        <v>28</v>
      </c>
      <c r="C23" s="18"/>
      <c r="D23" s="35"/>
      <c r="E23" s="35"/>
      <c r="F23" s="35"/>
      <c r="G23" s="36"/>
      <c r="H23" s="10"/>
      <c r="I23" s="10"/>
      <c r="J23" s="10"/>
      <c r="K23" s="10"/>
    </row>
    <row r="24" spans="1:11" ht="16.5" x14ac:dyDescent="0.3">
      <c r="A24" s="34" t="s">
        <v>29</v>
      </c>
      <c r="B24" s="35" t="s">
        <v>30</v>
      </c>
      <c r="C24" s="18"/>
      <c r="D24" s="35"/>
      <c r="E24" s="35"/>
      <c r="F24" s="35"/>
      <c r="G24" s="36"/>
      <c r="H24" s="10"/>
      <c r="I24" s="10"/>
      <c r="J24" s="10"/>
      <c r="K24" s="10"/>
    </row>
    <row r="25" spans="1:11" ht="16.5" x14ac:dyDescent="0.25">
      <c r="A25" s="126" t="s">
        <v>31</v>
      </c>
      <c r="B25" s="127" t="s">
        <v>32</v>
      </c>
      <c r="C25" s="127"/>
      <c r="D25" s="127"/>
      <c r="E25" s="127"/>
      <c r="F25" s="127"/>
      <c r="G25" s="128"/>
      <c r="H25" s="10"/>
      <c r="I25" s="10"/>
      <c r="J25" s="10"/>
      <c r="K25" s="10"/>
    </row>
    <row r="26" spans="1:11" ht="16.5" x14ac:dyDescent="0.25">
      <c r="A26" s="126"/>
      <c r="B26" s="127"/>
      <c r="C26" s="127"/>
      <c r="D26" s="127"/>
      <c r="E26" s="127"/>
      <c r="F26" s="127"/>
      <c r="G26" s="128"/>
      <c r="H26" s="10"/>
      <c r="I26" s="10"/>
      <c r="J26" s="10"/>
      <c r="K26" s="10"/>
    </row>
    <row r="27" spans="1:11" ht="16.5" x14ac:dyDescent="0.3">
      <c r="A27" s="34" t="s">
        <v>33</v>
      </c>
      <c r="B27" s="35" t="s">
        <v>34</v>
      </c>
      <c r="C27" s="18"/>
      <c r="D27" s="35"/>
      <c r="E27" s="35"/>
      <c r="F27" s="35"/>
      <c r="G27" s="36"/>
      <c r="H27" s="10"/>
      <c r="I27" s="10"/>
      <c r="J27" s="10"/>
      <c r="K27" s="10"/>
    </row>
    <row r="28" spans="1:11" ht="16.5" x14ac:dyDescent="0.3">
      <c r="A28" s="34" t="s">
        <v>35</v>
      </c>
      <c r="B28" s="35" t="s">
        <v>36</v>
      </c>
      <c r="C28" s="18"/>
      <c r="D28" s="35"/>
      <c r="E28" s="35"/>
      <c r="F28" s="35"/>
      <c r="G28" s="36"/>
      <c r="H28" s="10"/>
      <c r="I28" s="10"/>
      <c r="J28" s="10"/>
      <c r="K28" s="10"/>
    </row>
    <row r="29" spans="1:11" ht="16.5" x14ac:dyDescent="0.3">
      <c r="A29" s="30"/>
      <c r="B29" s="18"/>
      <c r="C29" s="18"/>
      <c r="D29" s="18"/>
      <c r="E29" s="18"/>
      <c r="F29" s="18"/>
      <c r="G29" s="32"/>
      <c r="H29" s="10"/>
      <c r="I29" s="10"/>
      <c r="J29" s="10"/>
      <c r="K29" s="10"/>
    </row>
    <row r="30" spans="1:11" ht="16.5" x14ac:dyDescent="0.3">
      <c r="A30" s="37" t="s">
        <v>37</v>
      </c>
      <c r="B30" s="18"/>
      <c r="C30" s="18"/>
      <c r="D30" s="18"/>
      <c r="E30" s="18"/>
      <c r="F30" s="18"/>
      <c r="G30" s="32"/>
      <c r="H30" s="10"/>
      <c r="I30" s="10"/>
      <c r="J30" s="10"/>
      <c r="K30" s="10"/>
    </row>
    <row r="31" spans="1:11" ht="16.5" x14ac:dyDescent="0.3">
      <c r="A31" s="129" t="s">
        <v>38</v>
      </c>
      <c r="B31" s="130"/>
      <c r="C31" s="130"/>
      <c r="D31" s="130"/>
      <c r="E31" s="130"/>
      <c r="F31" s="130"/>
      <c r="G31" s="131"/>
      <c r="H31" s="10"/>
      <c r="I31" s="10"/>
      <c r="J31" s="10"/>
      <c r="K31" s="10"/>
    </row>
    <row r="32" spans="1:11" ht="17.25" thickBot="1" x14ac:dyDescent="0.35">
      <c r="A32" s="4"/>
      <c r="B32" s="1"/>
      <c r="C32" s="1"/>
      <c r="D32" s="1"/>
      <c r="E32" s="1"/>
      <c r="F32" s="1"/>
      <c r="G32" s="19"/>
      <c r="H32" s="1"/>
      <c r="I32" s="1"/>
      <c r="J32" s="1"/>
      <c r="K32" s="1"/>
    </row>
    <row r="33" spans="1:16" ht="17.25" thickBot="1" x14ac:dyDescent="0.35">
      <c r="A33" s="117" t="s">
        <v>39</v>
      </c>
      <c r="B33" s="118"/>
      <c r="C33" s="118"/>
      <c r="D33" s="118"/>
      <c r="E33" s="118"/>
      <c r="F33" s="118"/>
      <c r="G33" s="118"/>
      <c r="H33" s="118"/>
      <c r="I33" s="118"/>
      <c r="J33" s="118"/>
      <c r="K33" s="119"/>
      <c r="L33" s="1"/>
      <c r="M33" s="1"/>
      <c r="N33" s="39"/>
      <c r="O33" s="39"/>
      <c r="P33" s="39"/>
    </row>
    <row r="34" spans="1:16" ht="16.5" x14ac:dyDescent="0.3">
      <c r="A34" s="20" t="s">
        <v>40</v>
      </c>
      <c r="B34" s="120">
        <v>42418</v>
      </c>
      <c r="C34" s="121"/>
      <c r="D34" s="121"/>
      <c r="E34" s="121"/>
      <c r="F34" s="121"/>
      <c r="G34" s="121"/>
      <c r="H34" s="121"/>
      <c r="I34" s="121"/>
      <c r="J34" s="121"/>
      <c r="K34" s="122"/>
      <c r="L34" s="1"/>
      <c r="M34" s="1"/>
      <c r="N34" s="39"/>
      <c r="O34" s="39"/>
      <c r="P34" s="39"/>
    </row>
    <row r="35" spans="1:16" ht="16.5" x14ac:dyDescent="0.3">
      <c r="A35" s="21" t="s">
        <v>41</v>
      </c>
      <c r="B35" s="123" t="s">
        <v>417</v>
      </c>
      <c r="C35" s="124"/>
      <c r="D35" s="124"/>
      <c r="E35" s="124"/>
      <c r="F35" s="124"/>
      <c r="G35" s="124"/>
      <c r="H35" s="124"/>
      <c r="I35" s="124"/>
      <c r="J35" s="124"/>
      <c r="K35" s="125"/>
      <c r="L35" s="1"/>
      <c r="M35" s="1"/>
      <c r="N35" s="39"/>
      <c r="O35" s="39"/>
      <c r="P35" s="39"/>
    </row>
    <row r="36" spans="1:16" ht="16.5" x14ac:dyDescent="0.3">
      <c r="A36" s="21" t="s">
        <v>42</v>
      </c>
      <c r="B36" s="83" t="s">
        <v>414</v>
      </c>
      <c r="C36" s="84"/>
      <c r="D36" s="84"/>
      <c r="E36" s="84"/>
      <c r="F36" s="84"/>
      <c r="G36" s="84"/>
      <c r="H36" s="84"/>
      <c r="I36" s="84"/>
      <c r="J36" s="84"/>
      <c r="K36" s="85"/>
      <c r="L36" s="1"/>
      <c r="M36" s="1"/>
      <c r="N36" s="39"/>
      <c r="O36" s="39"/>
      <c r="P36" s="39"/>
    </row>
    <row r="37" spans="1:16" ht="16.5" x14ac:dyDescent="0.3">
      <c r="A37" s="86" t="s">
        <v>43</v>
      </c>
      <c r="B37" s="87"/>
      <c r="C37" s="87"/>
      <c r="D37" s="87"/>
      <c r="E37" s="87"/>
      <c r="F37" s="87"/>
      <c r="G37" s="87"/>
      <c r="H37" s="87"/>
      <c r="I37" s="87"/>
      <c r="J37" s="87"/>
      <c r="K37" s="88"/>
      <c r="L37" s="1"/>
      <c r="M37" s="1"/>
      <c r="N37" s="39"/>
      <c r="O37" s="39"/>
      <c r="P37" s="39"/>
    </row>
    <row r="38" spans="1:16" ht="16.5" x14ac:dyDescent="0.3">
      <c r="A38" s="22" t="s">
        <v>44</v>
      </c>
      <c r="B38" s="89" t="s">
        <v>45</v>
      </c>
      <c r="C38" s="90"/>
      <c r="D38" s="90"/>
      <c r="E38" s="90"/>
      <c r="F38" s="90"/>
      <c r="G38" s="90"/>
      <c r="H38" s="90"/>
      <c r="I38" s="90"/>
      <c r="J38" s="90"/>
      <c r="K38" s="91"/>
      <c r="L38" s="1"/>
      <c r="M38" s="1"/>
      <c r="N38" s="40"/>
      <c r="O38" s="41"/>
      <c r="P38" s="39"/>
    </row>
    <row r="39" spans="1:16" ht="16.5" customHeight="1" x14ac:dyDescent="0.3">
      <c r="A39" s="22" t="s">
        <v>411</v>
      </c>
      <c r="B39" s="79" t="s">
        <v>412</v>
      </c>
      <c r="C39" s="80"/>
      <c r="D39" s="80"/>
      <c r="E39" s="80"/>
      <c r="F39" s="80"/>
      <c r="G39" s="80"/>
      <c r="H39" s="80"/>
      <c r="I39" s="80"/>
      <c r="J39" s="80"/>
      <c r="K39" s="81"/>
      <c r="L39" s="1"/>
      <c r="M39" s="1"/>
      <c r="N39" s="40"/>
      <c r="O39" s="42"/>
      <c r="P39" s="39"/>
    </row>
    <row r="40" spans="1:16" ht="17.25" thickBot="1" x14ac:dyDescent="0.35">
      <c r="A40" s="22" t="s">
        <v>46</v>
      </c>
      <c r="B40" s="92" t="s">
        <v>47</v>
      </c>
      <c r="C40" s="93"/>
      <c r="D40" s="93"/>
      <c r="E40" s="93"/>
      <c r="F40" s="93"/>
      <c r="G40" s="93"/>
      <c r="H40" s="93"/>
      <c r="I40" s="93"/>
      <c r="J40" s="93"/>
      <c r="K40" s="94"/>
      <c r="L40" s="1"/>
      <c r="M40" s="1"/>
      <c r="N40" s="39"/>
      <c r="O40" s="39"/>
      <c r="P40" s="39"/>
    </row>
    <row r="41" spans="1:16" ht="17.25" thickBot="1" x14ac:dyDescent="0.35">
      <c r="A41" s="1"/>
      <c r="B41" s="1"/>
      <c r="C41" s="1"/>
      <c r="D41" s="1"/>
      <c r="E41" s="1"/>
      <c r="F41" s="1"/>
      <c r="G41" s="1"/>
      <c r="H41" s="1"/>
      <c r="I41" s="1"/>
      <c r="J41" s="1"/>
      <c r="K41" s="1"/>
      <c r="L41" s="1"/>
      <c r="M41" s="1"/>
      <c r="N41" s="39"/>
      <c r="O41" s="39"/>
      <c r="P41" s="39"/>
    </row>
    <row r="42" spans="1:16" s="61" customFormat="1" ht="16.5" x14ac:dyDescent="0.3">
      <c r="A42" s="102" t="s">
        <v>415</v>
      </c>
      <c r="B42" s="103"/>
      <c r="C42" s="103"/>
      <c r="D42" s="103"/>
      <c r="E42" s="103"/>
      <c r="F42" s="103"/>
      <c r="G42" s="103"/>
      <c r="H42" s="103"/>
      <c r="I42" s="103"/>
      <c r="J42" s="103"/>
      <c r="K42" s="104"/>
      <c r="L42" s="1"/>
      <c r="M42" s="1"/>
      <c r="N42" s="39"/>
      <c r="O42" s="39"/>
      <c r="P42" s="39"/>
    </row>
    <row r="43" spans="1:16" s="61" customFormat="1" ht="82.5" customHeight="1" thickBot="1" x14ac:dyDescent="0.35">
      <c r="A43" s="105" t="s">
        <v>416</v>
      </c>
      <c r="B43" s="106"/>
      <c r="C43" s="106"/>
      <c r="D43" s="106"/>
      <c r="E43" s="106"/>
      <c r="F43" s="106"/>
      <c r="G43" s="106"/>
      <c r="H43" s="106"/>
      <c r="I43" s="106"/>
      <c r="J43" s="106"/>
      <c r="K43" s="107"/>
      <c r="L43" s="1"/>
      <c r="M43" s="1"/>
      <c r="N43" s="39"/>
      <c r="O43" s="39"/>
      <c r="P43" s="39"/>
    </row>
    <row r="44" spans="1:16" s="61" customFormat="1" ht="17.25" thickBot="1" x14ac:dyDescent="0.35">
      <c r="A44" s="1"/>
      <c r="B44" s="1"/>
      <c r="C44" s="1"/>
      <c r="D44" s="1"/>
      <c r="E44" s="1"/>
      <c r="F44" s="1"/>
      <c r="G44" s="1"/>
      <c r="H44" s="1"/>
      <c r="I44" s="1"/>
      <c r="J44" s="1"/>
      <c r="K44" s="1"/>
      <c r="L44" s="1"/>
      <c r="M44" s="1"/>
      <c r="N44" s="39"/>
      <c r="O44" s="39"/>
      <c r="P44" s="39"/>
    </row>
    <row r="45" spans="1:16" ht="17.25" thickBot="1" x14ac:dyDescent="0.35">
      <c r="A45" s="95" t="s">
        <v>48</v>
      </c>
      <c r="B45" s="96"/>
      <c r="C45" s="96"/>
      <c r="D45" s="96"/>
      <c r="E45" s="96"/>
      <c r="F45" s="96"/>
      <c r="G45" s="96"/>
      <c r="H45" s="96"/>
      <c r="I45" s="96"/>
      <c r="J45" s="96"/>
      <c r="K45" s="97"/>
      <c r="L45" s="1"/>
      <c r="M45" s="1"/>
      <c r="N45" s="39"/>
      <c r="O45" s="39"/>
      <c r="P45" s="39"/>
    </row>
    <row r="46" spans="1:16" ht="16.5" x14ac:dyDescent="0.3">
      <c r="A46" s="23" t="s">
        <v>41</v>
      </c>
      <c r="B46" s="98" t="s">
        <v>49</v>
      </c>
      <c r="C46" s="98"/>
      <c r="D46" s="99" t="s">
        <v>50</v>
      </c>
      <c r="E46" s="100"/>
      <c r="F46" s="100"/>
      <c r="G46" s="100"/>
      <c r="H46" s="100"/>
      <c r="I46" s="100"/>
      <c r="J46" s="100"/>
      <c r="K46" s="101"/>
      <c r="L46" s="1"/>
      <c r="M46" s="1"/>
      <c r="N46" s="1"/>
      <c r="O46" s="1"/>
      <c r="P46" s="1"/>
    </row>
    <row r="47" spans="1:16" s="61" customFormat="1" ht="16.5" x14ac:dyDescent="0.3">
      <c r="A47" s="174" t="s">
        <v>51</v>
      </c>
      <c r="B47" s="175">
        <v>42353</v>
      </c>
      <c r="C47" s="175"/>
      <c r="D47" s="176" t="s">
        <v>52</v>
      </c>
      <c r="E47" s="177"/>
      <c r="F47" s="177"/>
      <c r="G47" s="177"/>
      <c r="H47" s="177"/>
      <c r="I47" s="177"/>
      <c r="J47" s="177"/>
      <c r="K47" s="178"/>
      <c r="L47" s="1"/>
      <c r="M47" s="1"/>
      <c r="N47" s="1"/>
      <c r="O47" s="1"/>
      <c r="P47" s="1"/>
    </row>
    <row r="48" spans="1:16" ht="35.25" customHeight="1" thickBot="1" x14ac:dyDescent="0.3">
      <c r="A48" s="173" t="s">
        <v>417</v>
      </c>
      <c r="B48" s="82">
        <v>42418</v>
      </c>
      <c r="C48" s="82"/>
      <c r="D48" s="108" t="s">
        <v>418</v>
      </c>
      <c r="E48" s="109"/>
      <c r="F48" s="109"/>
      <c r="G48" s="109"/>
      <c r="H48" s="109"/>
      <c r="I48" s="109"/>
      <c r="J48" s="109"/>
      <c r="K48" s="110"/>
    </row>
    <row r="49" spans="1:11" ht="16.5" x14ac:dyDescent="0.25">
      <c r="A49" s="44"/>
      <c r="B49" s="45"/>
      <c r="C49" s="45"/>
      <c r="D49" s="46"/>
      <c r="E49" s="46"/>
      <c r="F49" s="46"/>
      <c r="G49" s="46"/>
      <c r="H49" s="46"/>
      <c r="I49" s="46"/>
      <c r="J49" s="46"/>
      <c r="K49" s="46"/>
    </row>
    <row r="50" spans="1:11" ht="16.5" x14ac:dyDescent="0.25">
      <c r="A50" s="24"/>
      <c r="B50" s="25"/>
      <c r="C50" s="25"/>
      <c r="D50" s="26"/>
      <c r="E50" s="26"/>
      <c r="F50" s="26"/>
      <c r="G50" s="26"/>
      <c r="H50" s="26"/>
      <c r="I50" s="26"/>
      <c r="J50" s="26"/>
      <c r="K50" s="26"/>
    </row>
  </sheetData>
  <mergeCells count="29">
    <mergeCell ref="B11:D11"/>
    <mergeCell ref="F11:K11"/>
    <mergeCell ref="B3:D3"/>
    <mergeCell ref="A8:K8"/>
    <mergeCell ref="A9:K9"/>
    <mergeCell ref="B10:D10"/>
    <mergeCell ref="F10:K10"/>
    <mergeCell ref="A13:F13"/>
    <mergeCell ref="A17:G17"/>
    <mergeCell ref="A33:K33"/>
    <mergeCell ref="B34:K34"/>
    <mergeCell ref="B35:K35"/>
    <mergeCell ref="A25:A26"/>
    <mergeCell ref="B25:G26"/>
    <mergeCell ref="A31:G31"/>
    <mergeCell ref="B39:K39"/>
    <mergeCell ref="B48:C48"/>
    <mergeCell ref="B36:K36"/>
    <mergeCell ref="A37:K37"/>
    <mergeCell ref="B38:K38"/>
    <mergeCell ref="B40:K40"/>
    <mergeCell ref="A45:K45"/>
    <mergeCell ref="B46:C46"/>
    <mergeCell ref="D46:K46"/>
    <mergeCell ref="A42:K42"/>
    <mergeCell ref="A43:K43"/>
    <mergeCell ref="B47:C47"/>
    <mergeCell ref="D47:K47"/>
    <mergeCell ref="D48:K48"/>
  </mergeCells>
  <hyperlinks>
    <hyperlink ref="A38" location="Overview!A1" display="Overview"/>
    <hyperlink ref="A39" location="'Emission Factors'!A1" display="Emission Factors"/>
    <hyperlink ref="A40" location="Emissions!A1" display="Emissions "/>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workbookViewId="0"/>
  </sheetViews>
  <sheetFormatPr defaultRowHeight="15" x14ac:dyDescent="0.25"/>
  <cols>
    <col min="1" max="1" width="15.28515625" customWidth="1"/>
    <col min="2" max="2" width="11.5703125" customWidth="1"/>
    <col min="3" max="3" width="13.7109375" customWidth="1"/>
    <col min="4" max="4" width="12.5703125" customWidth="1"/>
    <col min="5" max="5" width="15.85546875" customWidth="1"/>
    <col min="6" max="6" width="11.140625" customWidth="1"/>
    <col min="7" max="7" width="10.5703125" bestFit="1" customWidth="1"/>
    <col min="8" max="8" width="14.85546875" customWidth="1"/>
    <col min="9" max="9" width="53.28515625" bestFit="1" customWidth="1"/>
    <col min="10" max="10" width="9.140625" bestFit="1" customWidth="1"/>
    <col min="11" max="11" width="12.140625" customWidth="1"/>
    <col min="12" max="12" width="15.5703125" customWidth="1"/>
    <col min="13" max="13" width="13.140625" customWidth="1"/>
  </cols>
  <sheetData>
    <row r="1" spans="1:14" ht="45" x14ac:dyDescent="0.25">
      <c r="A1" s="49" t="s">
        <v>53</v>
      </c>
      <c r="B1" s="49" t="s">
        <v>54</v>
      </c>
      <c r="C1" s="49" t="s">
        <v>55</v>
      </c>
      <c r="D1" s="49" t="s">
        <v>56</v>
      </c>
      <c r="E1" s="49" t="s">
        <v>57</v>
      </c>
      <c r="F1" s="49" t="s">
        <v>58</v>
      </c>
      <c r="G1" s="49" t="s">
        <v>59</v>
      </c>
      <c r="H1" s="49" t="s">
        <v>60</v>
      </c>
      <c r="I1" s="49" t="s">
        <v>61</v>
      </c>
      <c r="J1" s="51" t="s">
        <v>62</v>
      </c>
      <c r="K1" s="49" t="s">
        <v>63</v>
      </c>
      <c r="L1" s="54" t="s">
        <v>64</v>
      </c>
    </row>
    <row r="2" spans="1:14" x14ac:dyDescent="0.25">
      <c r="A2" s="52">
        <v>12011</v>
      </c>
      <c r="B2" s="47" t="s">
        <v>65</v>
      </c>
      <c r="C2" s="47" t="s">
        <v>66</v>
      </c>
      <c r="D2" s="50" t="s">
        <v>67</v>
      </c>
      <c r="E2" s="47" t="s">
        <v>68</v>
      </c>
      <c r="F2" s="47" t="s">
        <v>69</v>
      </c>
      <c r="G2" s="53">
        <v>1845393</v>
      </c>
      <c r="H2" s="48" t="s">
        <v>70</v>
      </c>
      <c r="I2" s="48" t="s">
        <v>71</v>
      </c>
      <c r="J2" s="74">
        <v>5.4234488011937536</v>
      </c>
      <c r="K2" s="62" t="s">
        <v>72</v>
      </c>
      <c r="L2" s="55" t="s">
        <v>73</v>
      </c>
    </row>
    <row r="3" spans="1:14" x14ac:dyDescent="0.25">
      <c r="A3" s="52">
        <v>12011</v>
      </c>
      <c r="B3" s="47" t="s">
        <v>65</v>
      </c>
      <c r="C3" s="47" t="s">
        <v>66</v>
      </c>
      <c r="D3" s="50" t="s">
        <v>67</v>
      </c>
      <c r="E3" s="47" t="s">
        <v>68</v>
      </c>
      <c r="F3" s="47" t="s">
        <v>69</v>
      </c>
      <c r="G3" s="53">
        <v>1845394</v>
      </c>
      <c r="H3" s="48" t="s">
        <v>74</v>
      </c>
      <c r="I3" s="48" t="s">
        <v>75</v>
      </c>
      <c r="J3" s="74">
        <v>1.0846897602387506</v>
      </c>
      <c r="K3" s="62" t="s">
        <v>72</v>
      </c>
      <c r="L3" s="47" t="s">
        <v>73</v>
      </c>
      <c r="N3" s="71"/>
    </row>
    <row r="4" spans="1:14" x14ac:dyDescent="0.25">
      <c r="A4" s="52">
        <v>12011</v>
      </c>
      <c r="B4" s="47" t="s">
        <v>65</v>
      </c>
      <c r="C4" s="47" t="s">
        <v>66</v>
      </c>
      <c r="D4" s="50" t="s">
        <v>67</v>
      </c>
      <c r="E4" s="47" t="s">
        <v>68</v>
      </c>
      <c r="F4" s="47" t="s">
        <v>69</v>
      </c>
      <c r="G4" s="53">
        <v>1845395</v>
      </c>
      <c r="H4" s="48" t="s">
        <v>76</v>
      </c>
      <c r="I4" s="48" t="s">
        <v>77</v>
      </c>
      <c r="J4" s="74">
        <v>5.4234488011937536</v>
      </c>
      <c r="K4" s="62" t="s">
        <v>72</v>
      </c>
      <c r="L4" s="47" t="s">
        <v>73</v>
      </c>
      <c r="N4" s="72"/>
    </row>
    <row r="5" spans="1:14" x14ac:dyDescent="0.25">
      <c r="A5" s="52">
        <v>12011</v>
      </c>
      <c r="B5" s="47" t="s">
        <v>65</v>
      </c>
      <c r="C5" s="47" t="s">
        <v>66</v>
      </c>
      <c r="D5" s="50" t="s">
        <v>67</v>
      </c>
      <c r="E5" s="47" t="s">
        <v>68</v>
      </c>
      <c r="F5" s="47" t="s">
        <v>69</v>
      </c>
      <c r="G5" s="53">
        <v>1845396</v>
      </c>
      <c r="H5" s="48" t="s">
        <v>78</v>
      </c>
      <c r="I5" s="48" t="s">
        <v>79</v>
      </c>
      <c r="J5" s="74">
        <v>1.0846897602387506</v>
      </c>
      <c r="K5" s="62" t="s">
        <v>72</v>
      </c>
      <c r="L5" s="47" t="s">
        <v>73</v>
      </c>
      <c r="N5" s="72"/>
    </row>
    <row r="6" spans="1:14" x14ac:dyDescent="0.25">
      <c r="A6" s="52">
        <v>12087</v>
      </c>
      <c r="B6" s="47" t="s">
        <v>65</v>
      </c>
      <c r="C6" s="47" t="s">
        <v>80</v>
      </c>
      <c r="D6" s="47" t="s">
        <v>67</v>
      </c>
      <c r="E6" s="47" t="s">
        <v>81</v>
      </c>
      <c r="F6" s="47" t="s">
        <v>69</v>
      </c>
      <c r="G6" s="53">
        <v>76536</v>
      </c>
      <c r="H6" s="48" t="s">
        <v>70</v>
      </c>
      <c r="I6" s="48" t="s">
        <v>71</v>
      </c>
      <c r="J6" s="75">
        <v>1.4070585497129515</v>
      </c>
      <c r="K6" s="62" t="s">
        <v>72</v>
      </c>
      <c r="L6" s="47" t="s">
        <v>82</v>
      </c>
      <c r="N6" s="72"/>
    </row>
    <row r="7" spans="1:14" x14ac:dyDescent="0.25">
      <c r="A7" s="52">
        <v>12087</v>
      </c>
      <c r="B7" s="47" t="s">
        <v>65</v>
      </c>
      <c r="C7" s="47" t="s">
        <v>80</v>
      </c>
      <c r="D7" s="47" t="s">
        <v>67</v>
      </c>
      <c r="E7" s="47" t="s">
        <v>81</v>
      </c>
      <c r="F7" s="47" t="s">
        <v>69</v>
      </c>
      <c r="G7" s="53">
        <v>76537</v>
      </c>
      <c r="H7" s="48" t="s">
        <v>74</v>
      </c>
      <c r="I7" s="48" t="s">
        <v>75</v>
      </c>
      <c r="J7" s="77">
        <v>0.28141170994259029</v>
      </c>
      <c r="K7" s="62" t="s">
        <v>72</v>
      </c>
      <c r="L7" s="47" t="s">
        <v>82</v>
      </c>
      <c r="N7" s="72"/>
    </row>
    <row r="8" spans="1:14" x14ac:dyDescent="0.25">
      <c r="A8" s="52">
        <v>12087</v>
      </c>
      <c r="B8" s="47" t="s">
        <v>65</v>
      </c>
      <c r="C8" s="47" t="s">
        <v>80</v>
      </c>
      <c r="D8" s="47" t="s">
        <v>67</v>
      </c>
      <c r="E8" s="47" t="s">
        <v>81</v>
      </c>
      <c r="F8" s="47" t="s">
        <v>69</v>
      </c>
      <c r="G8" s="53">
        <v>76538</v>
      </c>
      <c r="H8" s="48" t="s">
        <v>76</v>
      </c>
      <c r="I8" s="48" t="s">
        <v>77</v>
      </c>
      <c r="J8" s="76">
        <v>1.4070585497129515</v>
      </c>
      <c r="K8" s="62" t="s">
        <v>72</v>
      </c>
      <c r="L8" s="47" t="s">
        <v>82</v>
      </c>
    </row>
    <row r="9" spans="1:14" x14ac:dyDescent="0.25">
      <c r="A9" s="52">
        <v>12087</v>
      </c>
      <c r="B9" s="47" t="s">
        <v>65</v>
      </c>
      <c r="C9" s="47" t="s">
        <v>80</v>
      </c>
      <c r="D9" s="50" t="s">
        <v>67</v>
      </c>
      <c r="E9" s="47" t="s">
        <v>81</v>
      </c>
      <c r="F9" s="47" t="s">
        <v>69</v>
      </c>
      <c r="G9" s="53">
        <v>76539</v>
      </c>
      <c r="H9" s="48" t="s">
        <v>78</v>
      </c>
      <c r="I9" s="48" t="s">
        <v>79</v>
      </c>
      <c r="J9" s="78">
        <v>0.28141170994259029</v>
      </c>
      <c r="K9" s="62" t="s">
        <v>72</v>
      </c>
      <c r="L9" s="47" t="s">
        <v>82</v>
      </c>
    </row>
    <row r="11" spans="1:14" x14ac:dyDescent="0.25">
      <c r="A11" s="152" t="s">
        <v>53</v>
      </c>
      <c r="B11" s="152" t="s">
        <v>54</v>
      </c>
      <c r="C11" s="152" t="s">
        <v>55</v>
      </c>
      <c r="D11" s="152" t="s">
        <v>56</v>
      </c>
      <c r="E11" s="152" t="s">
        <v>57</v>
      </c>
      <c r="F11" s="152" t="s">
        <v>58</v>
      </c>
      <c r="G11" s="151" t="s">
        <v>59</v>
      </c>
      <c r="H11" s="151" t="s">
        <v>408</v>
      </c>
      <c r="I11" s="151"/>
      <c r="J11" s="151"/>
      <c r="K11" s="151"/>
      <c r="L11" s="150" t="s">
        <v>409</v>
      </c>
      <c r="M11" s="150" t="s">
        <v>410</v>
      </c>
    </row>
    <row r="12" spans="1:14" x14ac:dyDescent="0.25">
      <c r="A12" s="153"/>
      <c r="B12" s="153"/>
      <c r="C12" s="153"/>
      <c r="D12" s="153"/>
      <c r="E12" s="153"/>
      <c r="F12" s="153"/>
      <c r="G12" s="154"/>
      <c r="H12" s="56" t="s">
        <v>70</v>
      </c>
      <c r="I12" s="56" t="s">
        <v>74</v>
      </c>
      <c r="J12" s="56" t="s">
        <v>76</v>
      </c>
      <c r="K12" s="56" t="s">
        <v>78</v>
      </c>
      <c r="L12" s="150"/>
      <c r="M12" s="150"/>
    </row>
    <row r="13" spans="1:14" x14ac:dyDescent="0.25">
      <c r="A13" s="59" t="s">
        <v>83</v>
      </c>
      <c r="B13" s="59" t="s">
        <v>84</v>
      </c>
      <c r="C13" s="59" t="s">
        <v>85</v>
      </c>
      <c r="D13" s="59" t="s">
        <v>73</v>
      </c>
      <c r="E13" s="59" t="s">
        <v>86</v>
      </c>
      <c r="F13" s="59" t="s">
        <v>87</v>
      </c>
      <c r="G13" s="57" t="s">
        <v>88</v>
      </c>
      <c r="H13" s="60">
        <f>$J$2/$G$2</f>
        <v>2.938912633348969E-6</v>
      </c>
      <c r="I13" s="70">
        <f>$J$3/$G$3</f>
        <v>5.8778220815649702E-7</v>
      </c>
      <c r="J13" s="60">
        <f>$J$4/$G$4</f>
        <v>2.9389094482177276E-6</v>
      </c>
      <c r="K13" s="70">
        <f>$J$5/$G$5</f>
        <v>5.8778157113093919E-7</v>
      </c>
      <c r="L13" s="62" t="s">
        <v>72</v>
      </c>
      <c r="M13" s="62" t="s">
        <v>406</v>
      </c>
    </row>
    <row r="14" spans="1:14" x14ac:dyDescent="0.25">
      <c r="A14" s="65" t="s">
        <v>89</v>
      </c>
      <c r="B14" s="65" t="s">
        <v>84</v>
      </c>
      <c r="C14" s="65" t="s">
        <v>90</v>
      </c>
      <c r="D14" s="65" t="s">
        <v>73</v>
      </c>
      <c r="E14" s="65" t="s">
        <v>91</v>
      </c>
      <c r="F14" s="65" t="s">
        <v>87</v>
      </c>
      <c r="G14" s="58" t="s">
        <v>92</v>
      </c>
      <c r="H14" s="60">
        <f t="shared" ref="H14:H77" si="0">$J$2/$G$2</f>
        <v>2.938912633348969E-6</v>
      </c>
      <c r="I14" s="70">
        <f t="shared" ref="I14:I77" si="1">$J$3/$G$3</f>
        <v>5.8778220815649702E-7</v>
      </c>
      <c r="J14" s="60">
        <f t="shared" ref="J14:J77" si="2">$J$4/$G$4</f>
        <v>2.9389094482177276E-6</v>
      </c>
      <c r="K14" s="70">
        <f t="shared" ref="K14:K77" si="3">$J$5/$G$5</f>
        <v>5.8778157113093919E-7</v>
      </c>
      <c r="L14" s="62" t="s">
        <v>72</v>
      </c>
      <c r="M14" s="62" t="s">
        <v>406</v>
      </c>
    </row>
    <row r="15" spans="1:14" x14ac:dyDescent="0.25">
      <c r="A15" s="65" t="s">
        <v>93</v>
      </c>
      <c r="B15" s="65" t="s">
        <v>84</v>
      </c>
      <c r="C15" s="65" t="s">
        <v>94</v>
      </c>
      <c r="D15" s="65" t="s">
        <v>73</v>
      </c>
      <c r="E15" s="65" t="s">
        <v>95</v>
      </c>
      <c r="F15" s="65" t="s">
        <v>87</v>
      </c>
      <c r="G15" s="58" t="s">
        <v>96</v>
      </c>
      <c r="H15" s="60">
        <f t="shared" si="0"/>
        <v>2.938912633348969E-6</v>
      </c>
      <c r="I15" s="70">
        <f t="shared" si="1"/>
        <v>5.8778220815649702E-7</v>
      </c>
      <c r="J15" s="60">
        <f t="shared" si="2"/>
        <v>2.9389094482177276E-6</v>
      </c>
      <c r="K15" s="70">
        <f t="shared" si="3"/>
        <v>5.8778157113093919E-7</v>
      </c>
      <c r="L15" s="62" t="s">
        <v>72</v>
      </c>
      <c r="M15" s="62" t="s">
        <v>406</v>
      </c>
    </row>
    <row r="16" spans="1:14" x14ac:dyDescent="0.25">
      <c r="A16" s="65" t="s">
        <v>97</v>
      </c>
      <c r="B16" s="65" t="s">
        <v>84</v>
      </c>
      <c r="C16" s="65" t="s">
        <v>98</v>
      </c>
      <c r="D16" s="65" t="s">
        <v>73</v>
      </c>
      <c r="E16" s="65" t="s">
        <v>99</v>
      </c>
      <c r="F16" s="65" t="s">
        <v>87</v>
      </c>
      <c r="G16" s="58" t="s">
        <v>100</v>
      </c>
      <c r="H16" s="60">
        <f t="shared" si="0"/>
        <v>2.938912633348969E-6</v>
      </c>
      <c r="I16" s="70">
        <f t="shared" si="1"/>
        <v>5.8778220815649702E-7</v>
      </c>
      <c r="J16" s="60">
        <f t="shared" si="2"/>
        <v>2.9389094482177276E-6</v>
      </c>
      <c r="K16" s="70">
        <f t="shared" si="3"/>
        <v>5.8778157113093919E-7</v>
      </c>
      <c r="L16" s="62" t="s">
        <v>72</v>
      </c>
      <c r="M16" s="62" t="s">
        <v>406</v>
      </c>
    </row>
    <row r="17" spans="1:13" x14ac:dyDescent="0.25">
      <c r="A17" s="65" t="s">
        <v>101</v>
      </c>
      <c r="B17" s="65" t="s">
        <v>84</v>
      </c>
      <c r="C17" s="65" t="s">
        <v>102</v>
      </c>
      <c r="D17" s="65" t="s">
        <v>73</v>
      </c>
      <c r="E17" s="65" t="s">
        <v>103</v>
      </c>
      <c r="F17" s="65" t="s">
        <v>87</v>
      </c>
      <c r="G17" s="58" t="s">
        <v>104</v>
      </c>
      <c r="H17" s="60">
        <f t="shared" si="0"/>
        <v>2.938912633348969E-6</v>
      </c>
      <c r="I17" s="70">
        <f t="shared" si="1"/>
        <v>5.8778220815649702E-7</v>
      </c>
      <c r="J17" s="60">
        <f t="shared" si="2"/>
        <v>2.9389094482177276E-6</v>
      </c>
      <c r="K17" s="70">
        <f t="shared" si="3"/>
        <v>5.8778157113093919E-7</v>
      </c>
      <c r="L17" s="62" t="s">
        <v>72</v>
      </c>
      <c r="M17" s="62" t="s">
        <v>406</v>
      </c>
    </row>
    <row r="18" spans="1:13" x14ac:dyDescent="0.25">
      <c r="A18" s="65" t="s">
        <v>105</v>
      </c>
      <c r="B18" s="65" t="s">
        <v>84</v>
      </c>
      <c r="C18" s="65" t="s">
        <v>66</v>
      </c>
      <c r="D18" s="65" t="s">
        <v>73</v>
      </c>
      <c r="E18" s="65" t="s">
        <v>106</v>
      </c>
      <c r="F18" s="65" t="s">
        <v>87</v>
      </c>
      <c r="G18" s="58" t="s">
        <v>107</v>
      </c>
      <c r="H18" s="60">
        <f t="shared" si="0"/>
        <v>2.938912633348969E-6</v>
      </c>
      <c r="I18" s="70">
        <f t="shared" si="1"/>
        <v>5.8778220815649702E-7</v>
      </c>
      <c r="J18" s="60">
        <f t="shared" si="2"/>
        <v>2.9389094482177276E-6</v>
      </c>
      <c r="K18" s="70">
        <f t="shared" si="3"/>
        <v>5.8778157113093919E-7</v>
      </c>
      <c r="L18" s="62" t="s">
        <v>72</v>
      </c>
      <c r="M18" s="62" t="s">
        <v>406</v>
      </c>
    </row>
    <row r="19" spans="1:13" x14ac:dyDescent="0.25">
      <c r="A19" s="65" t="s">
        <v>108</v>
      </c>
      <c r="B19" s="65" t="s">
        <v>84</v>
      </c>
      <c r="C19" s="65" t="s">
        <v>109</v>
      </c>
      <c r="D19" s="65" t="s">
        <v>73</v>
      </c>
      <c r="E19" s="65" t="s">
        <v>110</v>
      </c>
      <c r="F19" s="65" t="s">
        <v>87</v>
      </c>
      <c r="G19" s="58" t="s">
        <v>111</v>
      </c>
      <c r="H19" s="60">
        <f t="shared" si="0"/>
        <v>2.938912633348969E-6</v>
      </c>
      <c r="I19" s="70">
        <f t="shared" si="1"/>
        <v>5.8778220815649702E-7</v>
      </c>
      <c r="J19" s="60">
        <f t="shared" si="2"/>
        <v>2.9389094482177276E-6</v>
      </c>
      <c r="K19" s="70">
        <f t="shared" si="3"/>
        <v>5.8778157113093919E-7</v>
      </c>
      <c r="L19" s="62" t="s">
        <v>72</v>
      </c>
      <c r="M19" s="62" t="s">
        <v>406</v>
      </c>
    </row>
    <row r="20" spans="1:13" x14ac:dyDescent="0.25">
      <c r="A20" s="65" t="s">
        <v>112</v>
      </c>
      <c r="B20" s="65" t="s">
        <v>84</v>
      </c>
      <c r="C20" s="65" t="s">
        <v>113</v>
      </c>
      <c r="D20" s="65" t="s">
        <v>73</v>
      </c>
      <c r="E20" s="65" t="s">
        <v>114</v>
      </c>
      <c r="F20" s="65" t="s">
        <v>87</v>
      </c>
      <c r="G20" s="58" t="s">
        <v>115</v>
      </c>
      <c r="H20" s="60">
        <f t="shared" si="0"/>
        <v>2.938912633348969E-6</v>
      </c>
      <c r="I20" s="70">
        <f t="shared" si="1"/>
        <v>5.8778220815649702E-7</v>
      </c>
      <c r="J20" s="60">
        <f t="shared" si="2"/>
        <v>2.9389094482177276E-6</v>
      </c>
      <c r="K20" s="70">
        <f t="shared" si="3"/>
        <v>5.8778157113093919E-7</v>
      </c>
      <c r="L20" s="62" t="s">
        <v>72</v>
      </c>
      <c r="M20" s="62" t="s">
        <v>406</v>
      </c>
    </row>
    <row r="21" spans="1:13" x14ac:dyDescent="0.25">
      <c r="A21" s="65" t="s">
        <v>116</v>
      </c>
      <c r="B21" s="65" t="s">
        <v>84</v>
      </c>
      <c r="C21" s="65" t="s">
        <v>117</v>
      </c>
      <c r="D21" s="65" t="s">
        <v>73</v>
      </c>
      <c r="E21" s="65" t="s">
        <v>118</v>
      </c>
      <c r="F21" s="65" t="s">
        <v>87</v>
      </c>
      <c r="G21" s="58" t="s">
        <v>119</v>
      </c>
      <c r="H21" s="60">
        <f t="shared" si="0"/>
        <v>2.938912633348969E-6</v>
      </c>
      <c r="I21" s="70">
        <f t="shared" si="1"/>
        <v>5.8778220815649702E-7</v>
      </c>
      <c r="J21" s="60">
        <f t="shared" si="2"/>
        <v>2.9389094482177276E-6</v>
      </c>
      <c r="K21" s="70">
        <f t="shared" si="3"/>
        <v>5.8778157113093919E-7</v>
      </c>
      <c r="L21" s="62" t="s">
        <v>72</v>
      </c>
      <c r="M21" s="62" t="s">
        <v>406</v>
      </c>
    </row>
    <row r="22" spans="1:13" x14ac:dyDescent="0.25">
      <c r="A22" s="65" t="s">
        <v>120</v>
      </c>
      <c r="B22" s="65" t="s">
        <v>84</v>
      </c>
      <c r="C22" s="65" t="s">
        <v>121</v>
      </c>
      <c r="D22" s="65" t="s">
        <v>73</v>
      </c>
      <c r="E22" s="65" t="s">
        <v>122</v>
      </c>
      <c r="F22" s="65" t="s">
        <v>87</v>
      </c>
      <c r="G22" s="58" t="s">
        <v>123</v>
      </c>
      <c r="H22" s="60">
        <f t="shared" si="0"/>
        <v>2.938912633348969E-6</v>
      </c>
      <c r="I22" s="70">
        <f t="shared" si="1"/>
        <v>5.8778220815649702E-7</v>
      </c>
      <c r="J22" s="60">
        <f t="shared" si="2"/>
        <v>2.9389094482177276E-6</v>
      </c>
      <c r="K22" s="70">
        <f t="shared" si="3"/>
        <v>5.8778157113093919E-7</v>
      </c>
      <c r="L22" s="62" t="s">
        <v>72</v>
      </c>
      <c r="M22" s="62" t="s">
        <v>406</v>
      </c>
    </row>
    <row r="23" spans="1:13" x14ac:dyDescent="0.25">
      <c r="A23" s="65" t="s">
        <v>124</v>
      </c>
      <c r="B23" s="65" t="s">
        <v>84</v>
      </c>
      <c r="C23" s="65" t="s">
        <v>125</v>
      </c>
      <c r="D23" s="65" t="s">
        <v>73</v>
      </c>
      <c r="E23" s="65" t="s">
        <v>126</v>
      </c>
      <c r="F23" s="65" t="s">
        <v>87</v>
      </c>
      <c r="G23" s="58" t="s">
        <v>127</v>
      </c>
      <c r="H23" s="60">
        <f t="shared" si="0"/>
        <v>2.938912633348969E-6</v>
      </c>
      <c r="I23" s="70">
        <f t="shared" si="1"/>
        <v>5.8778220815649702E-7</v>
      </c>
      <c r="J23" s="60">
        <f t="shared" si="2"/>
        <v>2.9389094482177276E-6</v>
      </c>
      <c r="K23" s="70">
        <f t="shared" si="3"/>
        <v>5.8778157113093919E-7</v>
      </c>
      <c r="L23" s="62" t="s">
        <v>72</v>
      </c>
      <c r="M23" s="62" t="s">
        <v>406</v>
      </c>
    </row>
    <row r="24" spans="1:13" x14ac:dyDescent="0.25">
      <c r="A24" s="65" t="s">
        <v>128</v>
      </c>
      <c r="B24" s="65" t="s">
        <v>84</v>
      </c>
      <c r="C24" s="65" t="s">
        <v>129</v>
      </c>
      <c r="D24" s="65" t="s">
        <v>73</v>
      </c>
      <c r="E24" s="65" t="s">
        <v>130</v>
      </c>
      <c r="F24" s="65" t="s">
        <v>87</v>
      </c>
      <c r="G24" s="58" t="s">
        <v>131</v>
      </c>
      <c r="H24" s="60">
        <f t="shared" si="0"/>
        <v>2.938912633348969E-6</v>
      </c>
      <c r="I24" s="70">
        <f t="shared" si="1"/>
        <v>5.8778220815649702E-7</v>
      </c>
      <c r="J24" s="60">
        <f t="shared" si="2"/>
        <v>2.9389094482177276E-6</v>
      </c>
      <c r="K24" s="70">
        <f t="shared" si="3"/>
        <v>5.8778157113093919E-7</v>
      </c>
      <c r="L24" s="62" t="s">
        <v>72</v>
      </c>
      <c r="M24" s="62" t="s">
        <v>406</v>
      </c>
    </row>
    <row r="25" spans="1:13" x14ac:dyDescent="0.25">
      <c r="A25" s="65" t="s">
        <v>132</v>
      </c>
      <c r="B25" s="65" t="s">
        <v>84</v>
      </c>
      <c r="C25" s="65" t="s">
        <v>133</v>
      </c>
      <c r="D25" s="65" t="s">
        <v>73</v>
      </c>
      <c r="E25" s="65" t="s">
        <v>134</v>
      </c>
      <c r="F25" s="65" t="s">
        <v>87</v>
      </c>
      <c r="G25" s="58" t="s">
        <v>135</v>
      </c>
      <c r="H25" s="60">
        <f t="shared" si="0"/>
        <v>2.938912633348969E-6</v>
      </c>
      <c r="I25" s="70">
        <f t="shared" si="1"/>
        <v>5.8778220815649702E-7</v>
      </c>
      <c r="J25" s="60">
        <f t="shared" si="2"/>
        <v>2.9389094482177276E-6</v>
      </c>
      <c r="K25" s="70">
        <f t="shared" si="3"/>
        <v>5.8778157113093919E-7</v>
      </c>
      <c r="L25" s="62" t="s">
        <v>72</v>
      </c>
      <c r="M25" s="62" t="s">
        <v>406</v>
      </c>
    </row>
    <row r="26" spans="1:13" x14ac:dyDescent="0.25">
      <c r="A26" s="65" t="s">
        <v>136</v>
      </c>
      <c r="B26" s="65" t="s">
        <v>84</v>
      </c>
      <c r="C26" s="65" t="s">
        <v>137</v>
      </c>
      <c r="D26" s="65" t="s">
        <v>73</v>
      </c>
      <c r="E26" s="65" t="s">
        <v>138</v>
      </c>
      <c r="F26" s="65" t="s">
        <v>87</v>
      </c>
      <c r="G26" s="58" t="s">
        <v>139</v>
      </c>
      <c r="H26" s="60">
        <f t="shared" si="0"/>
        <v>2.938912633348969E-6</v>
      </c>
      <c r="I26" s="70">
        <f t="shared" si="1"/>
        <v>5.8778220815649702E-7</v>
      </c>
      <c r="J26" s="60">
        <f t="shared" si="2"/>
        <v>2.9389094482177276E-6</v>
      </c>
      <c r="K26" s="70">
        <f t="shared" si="3"/>
        <v>5.8778157113093919E-7</v>
      </c>
      <c r="L26" s="62" t="s">
        <v>72</v>
      </c>
      <c r="M26" s="62" t="s">
        <v>406</v>
      </c>
    </row>
    <row r="27" spans="1:13" x14ac:dyDescent="0.25">
      <c r="A27" s="65" t="s">
        <v>140</v>
      </c>
      <c r="B27" s="65" t="s">
        <v>84</v>
      </c>
      <c r="C27" s="65" t="s">
        <v>141</v>
      </c>
      <c r="D27" s="65" t="s">
        <v>73</v>
      </c>
      <c r="E27" s="65" t="s">
        <v>142</v>
      </c>
      <c r="F27" s="65" t="s">
        <v>87</v>
      </c>
      <c r="G27" s="58" t="s">
        <v>143</v>
      </c>
      <c r="H27" s="60">
        <f t="shared" si="0"/>
        <v>2.938912633348969E-6</v>
      </c>
      <c r="I27" s="70">
        <f t="shared" si="1"/>
        <v>5.8778220815649702E-7</v>
      </c>
      <c r="J27" s="60">
        <f t="shared" si="2"/>
        <v>2.9389094482177276E-6</v>
      </c>
      <c r="K27" s="70">
        <f t="shared" si="3"/>
        <v>5.8778157113093919E-7</v>
      </c>
      <c r="L27" s="62" t="s">
        <v>72</v>
      </c>
      <c r="M27" s="62" t="s">
        <v>406</v>
      </c>
    </row>
    <row r="28" spans="1:13" x14ac:dyDescent="0.25">
      <c r="A28" s="65" t="s">
        <v>144</v>
      </c>
      <c r="B28" s="65" t="s">
        <v>84</v>
      </c>
      <c r="C28" s="65" t="s">
        <v>145</v>
      </c>
      <c r="D28" s="65" t="s">
        <v>73</v>
      </c>
      <c r="E28" s="65" t="s">
        <v>146</v>
      </c>
      <c r="F28" s="65" t="s">
        <v>87</v>
      </c>
      <c r="G28" s="58" t="s">
        <v>147</v>
      </c>
      <c r="H28" s="60">
        <f t="shared" si="0"/>
        <v>2.938912633348969E-6</v>
      </c>
      <c r="I28" s="70">
        <f t="shared" si="1"/>
        <v>5.8778220815649702E-7</v>
      </c>
      <c r="J28" s="60">
        <f t="shared" si="2"/>
        <v>2.9389094482177276E-6</v>
      </c>
      <c r="K28" s="70">
        <f t="shared" si="3"/>
        <v>5.8778157113093919E-7</v>
      </c>
      <c r="L28" s="62" t="s">
        <v>72</v>
      </c>
      <c r="M28" s="62" t="s">
        <v>406</v>
      </c>
    </row>
    <row r="29" spans="1:13" x14ac:dyDescent="0.25">
      <c r="A29" s="65" t="s">
        <v>148</v>
      </c>
      <c r="B29" s="65" t="s">
        <v>84</v>
      </c>
      <c r="C29" s="65" t="s">
        <v>149</v>
      </c>
      <c r="D29" s="65" t="s">
        <v>73</v>
      </c>
      <c r="E29" s="65" t="s">
        <v>150</v>
      </c>
      <c r="F29" s="65" t="s">
        <v>87</v>
      </c>
      <c r="G29" s="58" t="s">
        <v>151</v>
      </c>
      <c r="H29" s="60">
        <f t="shared" si="0"/>
        <v>2.938912633348969E-6</v>
      </c>
      <c r="I29" s="70">
        <f t="shared" si="1"/>
        <v>5.8778220815649702E-7</v>
      </c>
      <c r="J29" s="60">
        <f t="shared" si="2"/>
        <v>2.9389094482177276E-6</v>
      </c>
      <c r="K29" s="70">
        <f t="shared" si="3"/>
        <v>5.8778157113093919E-7</v>
      </c>
      <c r="L29" s="62" t="s">
        <v>72</v>
      </c>
      <c r="M29" s="62" t="s">
        <v>406</v>
      </c>
    </row>
    <row r="30" spans="1:13" x14ac:dyDescent="0.25">
      <c r="A30" s="65" t="s">
        <v>152</v>
      </c>
      <c r="B30" s="65" t="s">
        <v>84</v>
      </c>
      <c r="C30" s="65" t="s">
        <v>153</v>
      </c>
      <c r="D30" s="65" t="s">
        <v>73</v>
      </c>
      <c r="E30" s="65" t="s">
        <v>154</v>
      </c>
      <c r="F30" s="65" t="s">
        <v>87</v>
      </c>
      <c r="G30" s="58" t="s">
        <v>155</v>
      </c>
      <c r="H30" s="60">
        <f t="shared" si="0"/>
        <v>2.938912633348969E-6</v>
      </c>
      <c r="I30" s="70">
        <f t="shared" si="1"/>
        <v>5.8778220815649702E-7</v>
      </c>
      <c r="J30" s="60">
        <f t="shared" si="2"/>
        <v>2.9389094482177276E-6</v>
      </c>
      <c r="K30" s="70">
        <f t="shared" si="3"/>
        <v>5.8778157113093919E-7</v>
      </c>
      <c r="L30" s="62" t="s">
        <v>72</v>
      </c>
      <c r="M30" s="62" t="s">
        <v>406</v>
      </c>
    </row>
    <row r="31" spans="1:13" x14ac:dyDescent="0.25">
      <c r="A31" s="65" t="s">
        <v>156</v>
      </c>
      <c r="B31" s="65" t="s">
        <v>84</v>
      </c>
      <c r="C31" s="65" t="s">
        <v>157</v>
      </c>
      <c r="D31" s="65" t="s">
        <v>73</v>
      </c>
      <c r="E31" s="65" t="s">
        <v>158</v>
      </c>
      <c r="F31" s="65" t="s">
        <v>87</v>
      </c>
      <c r="G31" s="58" t="s">
        <v>159</v>
      </c>
      <c r="H31" s="60">
        <f t="shared" si="0"/>
        <v>2.938912633348969E-6</v>
      </c>
      <c r="I31" s="70">
        <f t="shared" si="1"/>
        <v>5.8778220815649702E-7</v>
      </c>
      <c r="J31" s="60">
        <f t="shared" si="2"/>
        <v>2.9389094482177276E-6</v>
      </c>
      <c r="K31" s="70">
        <f t="shared" si="3"/>
        <v>5.8778157113093919E-7</v>
      </c>
      <c r="L31" s="62" t="s">
        <v>72</v>
      </c>
      <c r="M31" s="62" t="s">
        <v>406</v>
      </c>
    </row>
    <row r="32" spans="1:13" x14ac:dyDescent="0.25">
      <c r="A32" s="65" t="s">
        <v>160</v>
      </c>
      <c r="B32" s="65" t="s">
        <v>84</v>
      </c>
      <c r="C32" s="65" t="s">
        <v>161</v>
      </c>
      <c r="D32" s="65" t="s">
        <v>73</v>
      </c>
      <c r="E32" s="65" t="s">
        <v>162</v>
      </c>
      <c r="F32" s="65" t="s">
        <v>87</v>
      </c>
      <c r="G32" s="58" t="s">
        <v>163</v>
      </c>
      <c r="H32" s="60">
        <f t="shared" si="0"/>
        <v>2.938912633348969E-6</v>
      </c>
      <c r="I32" s="70">
        <f t="shared" si="1"/>
        <v>5.8778220815649702E-7</v>
      </c>
      <c r="J32" s="60">
        <f t="shared" si="2"/>
        <v>2.9389094482177276E-6</v>
      </c>
      <c r="K32" s="70">
        <f t="shared" si="3"/>
        <v>5.8778157113093919E-7</v>
      </c>
      <c r="L32" s="62" t="s">
        <v>72</v>
      </c>
      <c r="M32" s="62" t="s">
        <v>406</v>
      </c>
    </row>
    <row r="33" spans="1:13" x14ac:dyDescent="0.25">
      <c r="A33" s="65" t="s">
        <v>164</v>
      </c>
      <c r="B33" s="65" t="s">
        <v>84</v>
      </c>
      <c r="C33" s="65" t="s">
        <v>165</v>
      </c>
      <c r="D33" s="65" t="s">
        <v>73</v>
      </c>
      <c r="E33" s="65" t="s">
        <v>166</v>
      </c>
      <c r="F33" s="65" t="s">
        <v>87</v>
      </c>
      <c r="G33" s="58" t="s">
        <v>167</v>
      </c>
      <c r="H33" s="60">
        <f t="shared" si="0"/>
        <v>2.938912633348969E-6</v>
      </c>
      <c r="I33" s="70">
        <f t="shared" si="1"/>
        <v>5.8778220815649702E-7</v>
      </c>
      <c r="J33" s="60">
        <f t="shared" si="2"/>
        <v>2.9389094482177276E-6</v>
      </c>
      <c r="K33" s="70">
        <f t="shared" si="3"/>
        <v>5.8778157113093919E-7</v>
      </c>
      <c r="L33" s="62" t="s">
        <v>72</v>
      </c>
      <c r="M33" s="62" t="s">
        <v>406</v>
      </c>
    </row>
    <row r="34" spans="1:13" x14ac:dyDescent="0.25">
      <c r="A34" s="65" t="s">
        <v>168</v>
      </c>
      <c r="B34" s="65" t="s">
        <v>84</v>
      </c>
      <c r="C34" s="65" t="s">
        <v>169</v>
      </c>
      <c r="D34" s="65" t="s">
        <v>73</v>
      </c>
      <c r="E34" s="65" t="s">
        <v>170</v>
      </c>
      <c r="F34" s="65" t="s">
        <v>87</v>
      </c>
      <c r="G34" s="58" t="s">
        <v>171</v>
      </c>
      <c r="H34" s="60">
        <f t="shared" si="0"/>
        <v>2.938912633348969E-6</v>
      </c>
      <c r="I34" s="70">
        <f t="shared" si="1"/>
        <v>5.8778220815649702E-7</v>
      </c>
      <c r="J34" s="60">
        <f t="shared" si="2"/>
        <v>2.9389094482177276E-6</v>
      </c>
      <c r="K34" s="70">
        <f t="shared" si="3"/>
        <v>5.8778157113093919E-7</v>
      </c>
      <c r="L34" s="62" t="s">
        <v>72</v>
      </c>
      <c r="M34" s="62" t="s">
        <v>406</v>
      </c>
    </row>
    <row r="35" spans="1:13" x14ac:dyDescent="0.25">
      <c r="A35" s="65" t="s">
        <v>172</v>
      </c>
      <c r="B35" s="65" t="s">
        <v>84</v>
      </c>
      <c r="C35" s="65" t="s">
        <v>173</v>
      </c>
      <c r="D35" s="65" t="s">
        <v>73</v>
      </c>
      <c r="E35" s="65" t="s">
        <v>174</v>
      </c>
      <c r="F35" s="65" t="s">
        <v>87</v>
      </c>
      <c r="G35" s="58" t="s">
        <v>175</v>
      </c>
      <c r="H35" s="60">
        <f t="shared" si="0"/>
        <v>2.938912633348969E-6</v>
      </c>
      <c r="I35" s="70">
        <f t="shared" si="1"/>
        <v>5.8778220815649702E-7</v>
      </c>
      <c r="J35" s="60">
        <f t="shared" si="2"/>
        <v>2.9389094482177276E-6</v>
      </c>
      <c r="K35" s="70">
        <f t="shared" si="3"/>
        <v>5.8778157113093919E-7</v>
      </c>
      <c r="L35" s="62" t="s">
        <v>72</v>
      </c>
      <c r="M35" s="62" t="s">
        <v>406</v>
      </c>
    </row>
    <row r="36" spans="1:13" x14ac:dyDescent="0.25">
      <c r="A36" s="65" t="s">
        <v>176</v>
      </c>
      <c r="B36" s="65" t="s">
        <v>84</v>
      </c>
      <c r="C36" s="65" t="s">
        <v>177</v>
      </c>
      <c r="D36" s="65" t="s">
        <v>73</v>
      </c>
      <c r="E36" s="65" t="s">
        <v>178</v>
      </c>
      <c r="F36" s="65" t="s">
        <v>87</v>
      </c>
      <c r="G36" s="58" t="s">
        <v>179</v>
      </c>
      <c r="H36" s="60">
        <f t="shared" si="0"/>
        <v>2.938912633348969E-6</v>
      </c>
      <c r="I36" s="70">
        <f t="shared" si="1"/>
        <v>5.8778220815649702E-7</v>
      </c>
      <c r="J36" s="60">
        <f t="shared" si="2"/>
        <v>2.9389094482177276E-6</v>
      </c>
      <c r="K36" s="70">
        <f t="shared" si="3"/>
        <v>5.8778157113093919E-7</v>
      </c>
      <c r="L36" s="62" t="s">
        <v>72</v>
      </c>
      <c r="M36" s="62" t="s">
        <v>406</v>
      </c>
    </row>
    <row r="37" spans="1:13" x14ac:dyDescent="0.25">
      <c r="A37" s="65" t="s">
        <v>180</v>
      </c>
      <c r="B37" s="65" t="s">
        <v>84</v>
      </c>
      <c r="C37" s="65" t="s">
        <v>181</v>
      </c>
      <c r="D37" s="65" t="s">
        <v>73</v>
      </c>
      <c r="E37" s="65" t="s">
        <v>182</v>
      </c>
      <c r="F37" s="65" t="s">
        <v>87</v>
      </c>
      <c r="G37" s="58" t="s">
        <v>183</v>
      </c>
      <c r="H37" s="60">
        <f t="shared" si="0"/>
        <v>2.938912633348969E-6</v>
      </c>
      <c r="I37" s="70">
        <f t="shared" si="1"/>
        <v>5.8778220815649702E-7</v>
      </c>
      <c r="J37" s="60">
        <f t="shared" si="2"/>
        <v>2.9389094482177276E-6</v>
      </c>
      <c r="K37" s="70">
        <f t="shared" si="3"/>
        <v>5.8778157113093919E-7</v>
      </c>
      <c r="L37" s="62" t="s">
        <v>72</v>
      </c>
      <c r="M37" s="62" t="s">
        <v>406</v>
      </c>
    </row>
    <row r="38" spans="1:13" x14ac:dyDescent="0.25">
      <c r="A38" s="65" t="s">
        <v>184</v>
      </c>
      <c r="B38" s="65" t="s">
        <v>84</v>
      </c>
      <c r="C38" s="65" t="s">
        <v>185</v>
      </c>
      <c r="D38" s="65" t="s">
        <v>73</v>
      </c>
      <c r="E38" s="65" t="s">
        <v>186</v>
      </c>
      <c r="F38" s="65" t="s">
        <v>87</v>
      </c>
      <c r="G38" s="58" t="s">
        <v>187</v>
      </c>
      <c r="H38" s="60">
        <f t="shared" si="0"/>
        <v>2.938912633348969E-6</v>
      </c>
      <c r="I38" s="70">
        <f t="shared" si="1"/>
        <v>5.8778220815649702E-7</v>
      </c>
      <c r="J38" s="60">
        <f t="shared" si="2"/>
        <v>2.9389094482177276E-6</v>
      </c>
      <c r="K38" s="70">
        <f t="shared" si="3"/>
        <v>5.8778157113093919E-7</v>
      </c>
      <c r="L38" s="62" t="s">
        <v>72</v>
      </c>
      <c r="M38" s="62" t="s">
        <v>406</v>
      </c>
    </row>
    <row r="39" spans="1:13" x14ac:dyDescent="0.25">
      <c r="A39" s="65" t="s">
        <v>188</v>
      </c>
      <c r="B39" s="65" t="s">
        <v>84</v>
      </c>
      <c r="C39" s="65" t="s">
        <v>189</v>
      </c>
      <c r="D39" s="65" t="s">
        <v>73</v>
      </c>
      <c r="E39" s="65" t="s">
        <v>190</v>
      </c>
      <c r="F39" s="65" t="s">
        <v>87</v>
      </c>
      <c r="G39" s="58" t="s">
        <v>191</v>
      </c>
      <c r="H39" s="60">
        <f t="shared" si="0"/>
        <v>2.938912633348969E-6</v>
      </c>
      <c r="I39" s="70">
        <f t="shared" si="1"/>
        <v>5.8778220815649702E-7</v>
      </c>
      <c r="J39" s="60">
        <f t="shared" si="2"/>
        <v>2.9389094482177276E-6</v>
      </c>
      <c r="K39" s="70">
        <f t="shared" si="3"/>
        <v>5.8778157113093919E-7</v>
      </c>
      <c r="L39" s="62" t="s">
        <v>72</v>
      </c>
      <c r="M39" s="62" t="s">
        <v>406</v>
      </c>
    </row>
    <row r="40" spans="1:13" x14ac:dyDescent="0.25">
      <c r="A40" s="65" t="s">
        <v>192</v>
      </c>
      <c r="B40" s="65" t="s">
        <v>84</v>
      </c>
      <c r="C40" s="65" t="s">
        <v>193</v>
      </c>
      <c r="D40" s="65" t="s">
        <v>73</v>
      </c>
      <c r="E40" s="65" t="s">
        <v>194</v>
      </c>
      <c r="F40" s="65" t="s">
        <v>87</v>
      </c>
      <c r="G40" s="58" t="s">
        <v>195</v>
      </c>
      <c r="H40" s="60">
        <f t="shared" si="0"/>
        <v>2.938912633348969E-6</v>
      </c>
      <c r="I40" s="70">
        <f t="shared" si="1"/>
        <v>5.8778220815649702E-7</v>
      </c>
      <c r="J40" s="60">
        <f t="shared" si="2"/>
        <v>2.9389094482177276E-6</v>
      </c>
      <c r="K40" s="70">
        <f t="shared" si="3"/>
        <v>5.8778157113093919E-7</v>
      </c>
      <c r="L40" s="62" t="s">
        <v>72</v>
      </c>
      <c r="M40" s="62" t="s">
        <v>406</v>
      </c>
    </row>
    <row r="41" spans="1:13" x14ac:dyDescent="0.25">
      <c r="A41" s="65" t="s">
        <v>196</v>
      </c>
      <c r="B41" s="65" t="s">
        <v>84</v>
      </c>
      <c r="C41" s="65" t="s">
        <v>197</v>
      </c>
      <c r="D41" s="65" t="s">
        <v>73</v>
      </c>
      <c r="E41" s="65" t="s">
        <v>198</v>
      </c>
      <c r="F41" s="65" t="s">
        <v>87</v>
      </c>
      <c r="G41" s="58" t="s">
        <v>199</v>
      </c>
      <c r="H41" s="60">
        <f t="shared" si="0"/>
        <v>2.938912633348969E-6</v>
      </c>
      <c r="I41" s="70">
        <f t="shared" si="1"/>
        <v>5.8778220815649702E-7</v>
      </c>
      <c r="J41" s="60">
        <f t="shared" si="2"/>
        <v>2.9389094482177276E-6</v>
      </c>
      <c r="K41" s="70">
        <f t="shared" si="3"/>
        <v>5.8778157113093919E-7</v>
      </c>
      <c r="L41" s="62" t="s">
        <v>72</v>
      </c>
      <c r="M41" s="62" t="s">
        <v>406</v>
      </c>
    </row>
    <row r="42" spans="1:13" x14ac:dyDescent="0.25">
      <c r="A42" s="65" t="s">
        <v>200</v>
      </c>
      <c r="B42" s="65" t="s">
        <v>84</v>
      </c>
      <c r="C42" s="65" t="s">
        <v>201</v>
      </c>
      <c r="D42" s="65" t="s">
        <v>73</v>
      </c>
      <c r="E42" s="65" t="s">
        <v>202</v>
      </c>
      <c r="F42" s="65" t="s">
        <v>87</v>
      </c>
      <c r="G42" s="58" t="s">
        <v>203</v>
      </c>
      <c r="H42" s="60">
        <f t="shared" si="0"/>
        <v>2.938912633348969E-6</v>
      </c>
      <c r="I42" s="70">
        <f t="shared" si="1"/>
        <v>5.8778220815649702E-7</v>
      </c>
      <c r="J42" s="60">
        <f t="shared" si="2"/>
        <v>2.9389094482177276E-6</v>
      </c>
      <c r="K42" s="70">
        <f t="shared" si="3"/>
        <v>5.8778157113093919E-7</v>
      </c>
      <c r="L42" s="62" t="s">
        <v>72</v>
      </c>
      <c r="M42" s="62" t="s">
        <v>406</v>
      </c>
    </row>
    <row r="43" spans="1:13" x14ac:dyDescent="0.25">
      <c r="A43" s="65" t="s">
        <v>204</v>
      </c>
      <c r="B43" s="65" t="s">
        <v>84</v>
      </c>
      <c r="C43" s="65" t="s">
        <v>205</v>
      </c>
      <c r="D43" s="65" t="s">
        <v>73</v>
      </c>
      <c r="E43" s="65" t="s">
        <v>206</v>
      </c>
      <c r="F43" s="65" t="s">
        <v>87</v>
      </c>
      <c r="G43" s="58" t="s">
        <v>207</v>
      </c>
      <c r="H43" s="60">
        <f t="shared" si="0"/>
        <v>2.938912633348969E-6</v>
      </c>
      <c r="I43" s="70">
        <f t="shared" si="1"/>
        <v>5.8778220815649702E-7</v>
      </c>
      <c r="J43" s="60">
        <f t="shared" si="2"/>
        <v>2.9389094482177276E-6</v>
      </c>
      <c r="K43" s="70">
        <f t="shared" si="3"/>
        <v>5.8778157113093919E-7</v>
      </c>
      <c r="L43" s="62" t="s">
        <v>72</v>
      </c>
      <c r="M43" s="62" t="s">
        <v>406</v>
      </c>
    </row>
    <row r="44" spans="1:13" x14ac:dyDescent="0.25">
      <c r="A44" s="65" t="s">
        <v>208</v>
      </c>
      <c r="B44" s="65" t="s">
        <v>84</v>
      </c>
      <c r="C44" s="65" t="s">
        <v>209</v>
      </c>
      <c r="D44" s="65" t="s">
        <v>73</v>
      </c>
      <c r="E44" s="65" t="s">
        <v>210</v>
      </c>
      <c r="F44" s="65" t="s">
        <v>87</v>
      </c>
      <c r="G44" s="58" t="s">
        <v>211</v>
      </c>
      <c r="H44" s="60">
        <f t="shared" si="0"/>
        <v>2.938912633348969E-6</v>
      </c>
      <c r="I44" s="70">
        <f t="shared" si="1"/>
        <v>5.8778220815649702E-7</v>
      </c>
      <c r="J44" s="60">
        <f t="shared" si="2"/>
        <v>2.9389094482177276E-6</v>
      </c>
      <c r="K44" s="70">
        <f t="shared" si="3"/>
        <v>5.8778157113093919E-7</v>
      </c>
      <c r="L44" s="62" t="s">
        <v>72</v>
      </c>
      <c r="M44" s="62" t="s">
        <v>406</v>
      </c>
    </row>
    <row r="45" spans="1:13" x14ac:dyDescent="0.25">
      <c r="A45" s="65" t="s">
        <v>212</v>
      </c>
      <c r="B45" s="65" t="s">
        <v>84</v>
      </c>
      <c r="C45" s="65" t="s">
        <v>213</v>
      </c>
      <c r="D45" s="65" t="s">
        <v>73</v>
      </c>
      <c r="E45" s="65" t="s">
        <v>214</v>
      </c>
      <c r="F45" s="65" t="s">
        <v>87</v>
      </c>
      <c r="G45" s="58" t="s">
        <v>215</v>
      </c>
      <c r="H45" s="60">
        <f t="shared" si="0"/>
        <v>2.938912633348969E-6</v>
      </c>
      <c r="I45" s="70">
        <f t="shared" si="1"/>
        <v>5.8778220815649702E-7</v>
      </c>
      <c r="J45" s="60">
        <f t="shared" si="2"/>
        <v>2.9389094482177276E-6</v>
      </c>
      <c r="K45" s="70">
        <f t="shared" si="3"/>
        <v>5.8778157113093919E-7</v>
      </c>
      <c r="L45" s="62" t="s">
        <v>72</v>
      </c>
      <c r="M45" s="62" t="s">
        <v>406</v>
      </c>
    </row>
    <row r="46" spans="1:13" x14ac:dyDescent="0.25">
      <c r="A46" s="65" t="s">
        <v>216</v>
      </c>
      <c r="B46" s="65" t="s">
        <v>84</v>
      </c>
      <c r="C46" s="65" t="s">
        <v>217</v>
      </c>
      <c r="D46" s="65" t="s">
        <v>73</v>
      </c>
      <c r="E46" s="65" t="s">
        <v>218</v>
      </c>
      <c r="F46" s="65" t="s">
        <v>87</v>
      </c>
      <c r="G46" s="58" t="s">
        <v>219</v>
      </c>
      <c r="H46" s="60">
        <f t="shared" si="0"/>
        <v>2.938912633348969E-6</v>
      </c>
      <c r="I46" s="70">
        <f t="shared" si="1"/>
        <v>5.8778220815649702E-7</v>
      </c>
      <c r="J46" s="60">
        <f t="shared" si="2"/>
        <v>2.9389094482177276E-6</v>
      </c>
      <c r="K46" s="70">
        <f t="shared" si="3"/>
        <v>5.8778157113093919E-7</v>
      </c>
      <c r="L46" s="62" t="s">
        <v>72</v>
      </c>
      <c r="M46" s="62" t="s">
        <v>406</v>
      </c>
    </row>
    <row r="47" spans="1:13" x14ac:dyDescent="0.25">
      <c r="A47" s="65" t="s">
        <v>220</v>
      </c>
      <c r="B47" s="65" t="s">
        <v>84</v>
      </c>
      <c r="C47" s="65" t="s">
        <v>221</v>
      </c>
      <c r="D47" s="65" t="s">
        <v>73</v>
      </c>
      <c r="E47" s="65" t="s">
        <v>222</v>
      </c>
      <c r="F47" s="65" t="s">
        <v>87</v>
      </c>
      <c r="G47" s="58" t="s">
        <v>223</v>
      </c>
      <c r="H47" s="60">
        <f t="shared" si="0"/>
        <v>2.938912633348969E-6</v>
      </c>
      <c r="I47" s="70">
        <f t="shared" si="1"/>
        <v>5.8778220815649702E-7</v>
      </c>
      <c r="J47" s="60">
        <f t="shared" si="2"/>
        <v>2.9389094482177276E-6</v>
      </c>
      <c r="K47" s="70">
        <f t="shared" si="3"/>
        <v>5.8778157113093919E-7</v>
      </c>
      <c r="L47" s="62" t="s">
        <v>72</v>
      </c>
      <c r="M47" s="62" t="s">
        <v>406</v>
      </c>
    </row>
    <row r="48" spans="1:13" x14ac:dyDescent="0.25">
      <c r="A48" s="65" t="s">
        <v>224</v>
      </c>
      <c r="B48" s="65" t="s">
        <v>84</v>
      </c>
      <c r="C48" s="65" t="s">
        <v>225</v>
      </c>
      <c r="D48" s="65" t="s">
        <v>73</v>
      </c>
      <c r="E48" s="65" t="s">
        <v>226</v>
      </c>
      <c r="F48" s="65" t="s">
        <v>87</v>
      </c>
      <c r="G48" s="58" t="s">
        <v>227</v>
      </c>
      <c r="H48" s="60">
        <f t="shared" si="0"/>
        <v>2.938912633348969E-6</v>
      </c>
      <c r="I48" s="70">
        <f t="shared" si="1"/>
        <v>5.8778220815649702E-7</v>
      </c>
      <c r="J48" s="60">
        <f t="shared" si="2"/>
        <v>2.9389094482177276E-6</v>
      </c>
      <c r="K48" s="70">
        <f t="shared" si="3"/>
        <v>5.8778157113093919E-7</v>
      </c>
      <c r="L48" s="62" t="s">
        <v>72</v>
      </c>
      <c r="M48" s="62" t="s">
        <v>406</v>
      </c>
    </row>
    <row r="49" spans="1:13" x14ac:dyDescent="0.25">
      <c r="A49" s="65" t="s">
        <v>228</v>
      </c>
      <c r="B49" s="65" t="s">
        <v>84</v>
      </c>
      <c r="C49" s="65" t="s">
        <v>229</v>
      </c>
      <c r="D49" s="65" t="s">
        <v>73</v>
      </c>
      <c r="E49" s="65" t="s">
        <v>230</v>
      </c>
      <c r="F49" s="65" t="s">
        <v>87</v>
      </c>
      <c r="G49" s="58" t="s">
        <v>231</v>
      </c>
      <c r="H49" s="60">
        <f t="shared" si="0"/>
        <v>2.938912633348969E-6</v>
      </c>
      <c r="I49" s="70">
        <f t="shared" si="1"/>
        <v>5.8778220815649702E-7</v>
      </c>
      <c r="J49" s="60">
        <f t="shared" si="2"/>
        <v>2.9389094482177276E-6</v>
      </c>
      <c r="K49" s="70">
        <f t="shared" si="3"/>
        <v>5.8778157113093919E-7</v>
      </c>
      <c r="L49" s="62" t="s">
        <v>72</v>
      </c>
      <c r="M49" s="62" t="s">
        <v>406</v>
      </c>
    </row>
    <row r="50" spans="1:13" x14ac:dyDescent="0.25">
      <c r="A50" s="65" t="s">
        <v>232</v>
      </c>
      <c r="B50" s="65" t="s">
        <v>84</v>
      </c>
      <c r="C50" s="65" t="s">
        <v>233</v>
      </c>
      <c r="D50" s="65" t="s">
        <v>73</v>
      </c>
      <c r="E50" s="65" t="s">
        <v>234</v>
      </c>
      <c r="F50" s="65" t="s">
        <v>87</v>
      </c>
      <c r="G50" s="58" t="s">
        <v>235</v>
      </c>
      <c r="H50" s="60">
        <f t="shared" si="0"/>
        <v>2.938912633348969E-6</v>
      </c>
      <c r="I50" s="70">
        <f t="shared" si="1"/>
        <v>5.8778220815649702E-7</v>
      </c>
      <c r="J50" s="60">
        <f t="shared" si="2"/>
        <v>2.9389094482177276E-6</v>
      </c>
      <c r="K50" s="70">
        <f t="shared" si="3"/>
        <v>5.8778157113093919E-7</v>
      </c>
      <c r="L50" s="62" t="s">
        <v>72</v>
      </c>
      <c r="M50" s="62" t="s">
        <v>406</v>
      </c>
    </row>
    <row r="51" spans="1:13" x14ac:dyDescent="0.25">
      <c r="A51" s="65" t="s">
        <v>236</v>
      </c>
      <c r="B51" s="65" t="s">
        <v>84</v>
      </c>
      <c r="C51" s="65" t="s">
        <v>237</v>
      </c>
      <c r="D51" s="65" t="s">
        <v>73</v>
      </c>
      <c r="E51" s="65" t="s">
        <v>238</v>
      </c>
      <c r="F51" s="65" t="s">
        <v>87</v>
      </c>
      <c r="G51" s="58" t="s">
        <v>239</v>
      </c>
      <c r="H51" s="60">
        <f t="shared" si="0"/>
        <v>2.938912633348969E-6</v>
      </c>
      <c r="I51" s="70">
        <f t="shared" si="1"/>
        <v>5.8778220815649702E-7</v>
      </c>
      <c r="J51" s="60">
        <f t="shared" si="2"/>
        <v>2.9389094482177276E-6</v>
      </c>
      <c r="K51" s="70">
        <f t="shared" si="3"/>
        <v>5.8778157113093919E-7</v>
      </c>
      <c r="L51" s="62" t="s">
        <v>72</v>
      </c>
      <c r="M51" s="62" t="s">
        <v>406</v>
      </c>
    </row>
    <row r="52" spans="1:13" x14ac:dyDescent="0.25">
      <c r="A52" s="65" t="s">
        <v>240</v>
      </c>
      <c r="B52" s="65" t="s">
        <v>84</v>
      </c>
      <c r="C52" s="65" t="s">
        <v>241</v>
      </c>
      <c r="D52" s="65" t="s">
        <v>73</v>
      </c>
      <c r="E52" s="65" t="s">
        <v>242</v>
      </c>
      <c r="F52" s="65" t="s">
        <v>87</v>
      </c>
      <c r="G52" s="58" t="s">
        <v>243</v>
      </c>
      <c r="H52" s="60">
        <f t="shared" si="0"/>
        <v>2.938912633348969E-6</v>
      </c>
      <c r="I52" s="70">
        <f t="shared" si="1"/>
        <v>5.8778220815649702E-7</v>
      </c>
      <c r="J52" s="60">
        <f t="shared" si="2"/>
        <v>2.9389094482177276E-6</v>
      </c>
      <c r="K52" s="70">
        <f t="shared" si="3"/>
        <v>5.8778157113093919E-7</v>
      </c>
      <c r="L52" s="62" t="s">
        <v>72</v>
      </c>
      <c r="M52" s="62" t="s">
        <v>406</v>
      </c>
    </row>
    <row r="53" spans="1:13" x14ac:dyDescent="0.25">
      <c r="A53" s="65" t="s">
        <v>244</v>
      </c>
      <c r="B53" s="65" t="s">
        <v>84</v>
      </c>
      <c r="C53" s="65" t="s">
        <v>245</v>
      </c>
      <c r="D53" s="65" t="s">
        <v>73</v>
      </c>
      <c r="E53" s="65" t="s">
        <v>246</v>
      </c>
      <c r="F53" s="65" t="s">
        <v>87</v>
      </c>
      <c r="G53" s="58" t="s">
        <v>247</v>
      </c>
      <c r="H53" s="60">
        <f t="shared" si="0"/>
        <v>2.938912633348969E-6</v>
      </c>
      <c r="I53" s="70">
        <f t="shared" si="1"/>
        <v>5.8778220815649702E-7</v>
      </c>
      <c r="J53" s="60">
        <f t="shared" si="2"/>
        <v>2.9389094482177276E-6</v>
      </c>
      <c r="K53" s="70">
        <f t="shared" si="3"/>
        <v>5.8778157113093919E-7</v>
      </c>
      <c r="L53" s="62" t="s">
        <v>72</v>
      </c>
      <c r="M53" s="62" t="s">
        <v>406</v>
      </c>
    </row>
    <row r="54" spans="1:13" x14ac:dyDescent="0.25">
      <c r="A54" s="65" t="s">
        <v>248</v>
      </c>
      <c r="B54" s="65" t="s">
        <v>84</v>
      </c>
      <c r="C54" s="65" t="s">
        <v>249</v>
      </c>
      <c r="D54" s="65" t="s">
        <v>73</v>
      </c>
      <c r="E54" s="65" t="s">
        <v>250</v>
      </c>
      <c r="F54" s="65" t="s">
        <v>87</v>
      </c>
      <c r="G54" s="58" t="s">
        <v>251</v>
      </c>
      <c r="H54" s="60">
        <f t="shared" si="0"/>
        <v>2.938912633348969E-6</v>
      </c>
      <c r="I54" s="70">
        <f t="shared" si="1"/>
        <v>5.8778220815649702E-7</v>
      </c>
      <c r="J54" s="60">
        <f t="shared" si="2"/>
        <v>2.9389094482177276E-6</v>
      </c>
      <c r="K54" s="70">
        <f t="shared" si="3"/>
        <v>5.8778157113093919E-7</v>
      </c>
      <c r="L54" s="62" t="s">
        <v>72</v>
      </c>
      <c r="M54" s="62" t="s">
        <v>406</v>
      </c>
    </row>
    <row r="55" spans="1:13" x14ac:dyDescent="0.25">
      <c r="A55" s="65" t="s">
        <v>252</v>
      </c>
      <c r="B55" s="65" t="s">
        <v>84</v>
      </c>
      <c r="C55" s="65" t="s">
        <v>253</v>
      </c>
      <c r="D55" s="65" t="s">
        <v>73</v>
      </c>
      <c r="E55" s="65" t="s">
        <v>254</v>
      </c>
      <c r="F55" s="65" t="s">
        <v>87</v>
      </c>
      <c r="G55" s="58" t="s">
        <v>255</v>
      </c>
      <c r="H55" s="60">
        <f t="shared" si="0"/>
        <v>2.938912633348969E-6</v>
      </c>
      <c r="I55" s="70">
        <f t="shared" si="1"/>
        <v>5.8778220815649702E-7</v>
      </c>
      <c r="J55" s="60">
        <f t="shared" si="2"/>
        <v>2.9389094482177276E-6</v>
      </c>
      <c r="K55" s="70">
        <f t="shared" si="3"/>
        <v>5.8778157113093919E-7</v>
      </c>
      <c r="L55" s="62" t="s">
        <v>72</v>
      </c>
      <c r="M55" s="62" t="s">
        <v>406</v>
      </c>
    </row>
    <row r="56" spans="1:13" x14ac:dyDescent="0.25">
      <c r="A56" s="65" t="s">
        <v>256</v>
      </c>
      <c r="B56" s="65" t="s">
        <v>84</v>
      </c>
      <c r="C56" s="65" t="s">
        <v>257</v>
      </c>
      <c r="D56" s="65" t="s">
        <v>73</v>
      </c>
      <c r="E56" s="65" t="s">
        <v>258</v>
      </c>
      <c r="F56" s="65" t="s">
        <v>87</v>
      </c>
      <c r="G56" s="58" t="s">
        <v>259</v>
      </c>
      <c r="H56" s="60">
        <f t="shared" si="0"/>
        <v>2.938912633348969E-6</v>
      </c>
      <c r="I56" s="70">
        <f t="shared" si="1"/>
        <v>5.8778220815649702E-7</v>
      </c>
      <c r="J56" s="60">
        <f t="shared" si="2"/>
        <v>2.9389094482177276E-6</v>
      </c>
      <c r="K56" s="70">
        <f t="shared" si="3"/>
        <v>5.8778157113093919E-7</v>
      </c>
      <c r="L56" s="62" t="s">
        <v>72</v>
      </c>
      <c r="M56" s="62" t="s">
        <v>406</v>
      </c>
    </row>
    <row r="57" spans="1:13" x14ac:dyDescent="0.25">
      <c r="A57" s="65" t="s">
        <v>260</v>
      </c>
      <c r="B57" s="65" t="s">
        <v>84</v>
      </c>
      <c r="C57" s="65" t="s">
        <v>80</v>
      </c>
      <c r="D57" s="65" t="s">
        <v>73</v>
      </c>
      <c r="E57" s="65" t="s">
        <v>261</v>
      </c>
      <c r="F57" s="65" t="s">
        <v>87</v>
      </c>
      <c r="G57" s="58" t="s">
        <v>262</v>
      </c>
      <c r="H57" s="60">
        <f t="shared" si="0"/>
        <v>2.938912633348969E-6</v>
      </c>
      <c r="I57" s="70">
        <f t="shared" si="1"/>
        <v>5.8778220815649702E-7</v>
      </c>
      <c r="J57" s="60">
        <f t="shared" si="2"/>
        <v>2.9389094482177276E-6</v>
      </c>
      <c r="K57" s="70">
        <f t="shared" si="3"/>
        <v>5.8778157113093919E-7</v>
      </c>
      <c r="L57" s="62" t="s">
        <v>72</v>
      </c>
      <c r="M57" s="62" t="s">
        <v>406</v>
      </c>
    </row>
    <row r="58" spans="1:13" x14ac:dyDescent="0.25">
      <c r="A58" s="65" t="s">
        <v>263</v>
      </c>
      <c r="B58" s="65" t="s">
        <v>84</v>
      </c>
      <c r="C58" s="65" t="s">
        <v>264</v>
      </c>
      <c r="D58" s="65" t="s">
        <v>73</v>
      </c>
      <c r="E58" s="65" t="s">
        <v>265</v>
      </c>
      <c r="F58" s="65" t="s">
        <v>87</v>
      </c>
      <c r="G58" s="58" t="s">
        <v>266</v>
      </c>
      <c r="H58" s="60">
        <f t="shared" si="0"/>
        <v>2.938912633348969E-6</v>
      </c>
      <c r="I58" s="70">
        <f t="shared" si="1"/>
        <v>5.8778220815649702E-7</v>
      </c>
      <c r="J58" s="60">
        <f t="shared" si="2"/>
        <v>2.9389094482177276E-6</v>
      </c>
      <c r="K58" s="70">
        <f t="shared" si="3"/>
        <v>5.8778157113093919E-7</v>
      </c>
      <c r="L58" s="62" t="s">
        <v>72</v>
      </c>
      <c r="M58" s="62" t="s">
        <v>406</v>
      </c>
    </row>
    <row r="59" spans="1:13" x14ac:dyDescent="0.25">
      <c r="A59" s="65" t="s">
        <v>267</v>
      </c>
      <c r="B59" s="65" t="s">
        <v>84</v>
      </c>
      <c r="C59" s="65" t="s">
        <v>268</v>
      </c>
      <c r="D59" s="65" t="s">
        <v>73</v>
      </c>
      <c r="E59" s="65" t="s">
        <v>269</v>
      </c>
      <c r="F59" s="65" t="s">
        <v>87</v>
      </c>
      <c r="G59" s="58" t="s">
        <v>270</v>
      </c>
      <c r="H59" s="60">
        <f t="shared" si="0"/>
        <v>2.938912633348969E-6</v>
      </c>
      <c r="I59" s="70">
        <f t="shared" si="1"/>
        <v>5.8778220815649702E-7</v>
      </c>
      <c r="J59" s="60">
        <f t="shared" si="2"/>
        <v>2.9389094482177276E-6</v>
      </c>
      <c r="K59" s="70">
        <f t="shared" si="3"/>
        <v>5.8778157113093919E-7</v>
      </c>
      <c r="L59" s="62" t="s">
        <v>72</v>
      </c>
      <c r="M59" s="62" t="s">
        <v>406</v>
      </c>
    </row>
    <row r="60" spans="1:13" x14ac:dyDescent="0.25">
      <c r="A60" s="65" t="s">
        <v>271</v>
      </c>
      <c r="B60" s="65" t="s">
        <v>84</v>
      </c>
      <c r="C60" s="65" t="s">
        <v>272</v>
      </c>
      <c r="D60" s="65" t="s">
        <v>73</v>
      </c>
      <c r="E60" s="65" t="s">
        <v>273</v>
      </c>
      <c r="F60" s="65" t="s">
        <v>87</v>
      </c>
      <c r="G60" s="58" t="s">
        <v>274</v>
      </c>
      <c r="H60" s="60">
        <f t="shared" si="0"/>
        <v>2.938912633348969E-6</v>
      </c>
      <c r="I60" s="70">
        <f t="shared" si="1"/>
        <v>5.8778220815649702E-7</v>
      </c>
      <c r="J60" s="60">
        <f t="shared" si="2"/>
        <v>2.9389094482177276E-6</v>
      </c>
      <c r="K60" s="70">
        <f t="shared" si="3"/>
        <v>5.8778157113093919E-7</v>
      </c>
      <c r="L60" s="62" t="s">
        <v>72</v>
      </c>
      <c r="M60" s="62" t="s">
        <v>406</v>
      </c>
    </row>
    <row r="61" spans="1:13" x14ac:dyDescent="0.25">
      <c r="A61" s="65" t="s">
        <v>275</v>
      </c>
      <c r="B61" s="65" t="s">
        <v>84</v>
      </c>
      <c r="C61" s="65" t="s">
        <v>276</v>
      </c>
      <c r="D61" s="65" t="s">
        <v>73</v>
      </c>
      <c r="E61" s="65" t="s">
        <v>277</v>
      </c>
      <c r="F61" s="65" t="s">
        <v>87</v>
      </c>
      <c r="G61" s="58" t="s">
        <v>278</v>
      </c>
      <c r="H61" s="60">
        <f t="shared" si="0"/>
        <v>2.938912633348969E-6</v>
      </c>
      <c r="I61" s="70">
        <f t="shared" si="1"/>
        <v>5.8778220815649702E-7</v>
      </c>
      <c r="J61" s="60">
        <f t="shared" si="2"/>
        <v>2.9389094482177276E-6</v>
      </c>
      <c r="K61" s="70">
        <f t="shared" si="3"/>
        <v>5.8778157113093919E-7</v>
      </c>
      <c r="L61" s="62" t="s">
        <v>72</v>
      </c>
      <c r="M61" s="62" t="s">
        <v>406</v>
      </c>
    </row>
    <row r="62" spans="1:13" x14ac:dyDescent="0.25">
      <c r="A62" s="65" t="s">
        <v>279</v>
      </c>
      <c r="B62" s="65" t="s">
        <v>84</v>
      </c>
      <c r="C62" s="65" t="s">
        <v>280</v>
      </c>
      <c r="D62" s="65" t="s">
        <v>73</v>
      </c>
      <c r="E62" s="65" t="s">
        <v>281</v>
      </c>
      <c r="F62" s="65" t="s">
        <v>87</v>
      </c>
      <c r="G62" s="58" t="s">
        <v>282</v>
      </c>
      <c r="H62" s="60">
        <f t="shared" si="0"/>
        <v>2.938912633348969E-6</v>
      </c>
      <c r="I62" s="70">
        <f t="shared" si="1"/>
        <v>5.8778220815649702E-7</v>
      </c>
      <c r="J62" s="60">
        <f t="shared" si="2"/>
        <v>2.9389094482177276E-6</v>
      </c>
      <c r="K62" s="70">
        <f t="shared" si="3"/>
        <v>5.8778157113093919E-7</v>
      </c>
      <c r="L62" s="62" t="s">
        <v>72</v>
      </c>
      <c r="M62" s="62" t="s">
        <v>406</v>
      </c>
    </row>
    <row r="63" spans="1:13" x14ac:dyDescent="0.25">
      <c r="A63" s="65" t="s">
        <v>283</v>
      </c>
      <c r="B63" s="65" t="s">
        <v>84</v>
      </c>
      <c r="C63" s="65" t="s">
        <v>284</v>
      </c>
      <c r="D63" s="65" t="s">
        <v>73</v>
      </c>
      <c r="E63" s="65" t="s">
        <v>285</v>
      </c>
      <c r="F63" s="65" t="s">
        <v>87</v>
      </c>
      <c r="G63" s="58" t="s">
        <v>286</v>
      </c>
      <c r="H63" s="60">
        <f t="shared" si="0"/>
        <v>2.938912633348969E-6</v>
      </c>
      <c r="I63" s="70">
        <f t="shared" si="1"/>
        <v>5.8778220815649702E-7</v>
      </c>
      <c r="J63" s="60">
        <f t="shared" si="2"/>
        <v>2.9389094482177276E-6</v>
      </c>
      <c r="K63" s="70">
        <f t="shared" si="3"/>
        <v>5.8778157113093919E-7</v>
      </c>
      <c r="L63" s="62" t="s">
        <v>72</v>
      </c>
      <c r="M63" s="62" t="s">
        <v>406</v>
      </c>
    </row>
    <row r="64" spans="1:13" x14ac:dyDescent="0.25">
      <c r="A64" s="65" t="s">
        <v>287</v>
      </c>
      <c r="B64" s="65" t="s">
        <v>84</v>
      </c>
      <c r="C64" s="65" t="s">
        <v>288</v>
      </c>
      <c r="D64" s="65" t="s">
        <v>73</v>
      </c>
      <c r="E64" s="65" t="s">
        <v>289</v>
      </c>
      <c r="F64" s="65" t="s">
        <v>87</v>
      </c>
      <c r="G64" s="58" t="s">
        <v>290</v>
      </c>
      <c r="H64" s="60">
        <f t="shared" si="0"/>
        <v>2.938912633348969E-6</v>
      </c>
      <c r="I64" s="70">
        <f t="shared" si="1"/>
        <v>5.8778220815649702E-7</v>
      </c>
      <c r="J64" s="60">
        <f t="shared" si="2"/>
        <v>2.9389094482177276E-6</v>
      </c>
      <c r="K64" s="70">
        <f t="shared" si="3"/>
        <v>5.8778157113093919E-7</v>
      </c>
      <c r="L64" s="62" t="s">
        <v>72</v>
      </c>
      <c r="M64" s="62" t="s">
        <v>406</v>
      </c>
    </row>
    <row r="65" spans="1:13" x14ac:dyDescent="0.25">
      <c r="A65" s="65" t="s">
        <v>291</v>
      </c>
      <c r="B65" s="65" t="s">
        <v>84</v>
      </c>
      <c r="C65" s="65" t="s">
        <v>292</v>
      </c>
      <c r="D65" s="65" t="s">
        <v>73</v>
      </c>
      <c r="E65" s="65" t="s">
        <v>293</v>
      </c>
      <c r="F65" s="65" t="s">
        <v>87</v>
      </c>
      <c r="G65" s="58" t="s">
        <v>294</v>
      </c>
      <c r="H65" s="60">
        <f t="shared" si="0"/>
        <v>2.938912633348969E-6</v>
      </c>
      <c r="I65" s="70">
        <f t="shared" si="1"/>
        <v>5.8778220815649702E-7</v>
      </c>
      <c r="J65" s="60">
        <f t="shared" si="2"/>
        <v>2.9389094482177276E-6</v>
      </c>
      <c r="K65" s="70">
        <f t="shared" si="3"/>
        <v>5.8778157113093919E-7</v>
      </c>
      <c r="L65" s="62" t="s">
        <v>72</v>
      </c>
      <c r="M65" s="62" t="s">
        <v>406</v>
      </c>
    </row>
    <row r="66" spans="1:13" x14ac:dyDescent="0.25">
      <c r="A66" s="65" t="s">
        <v>295</v>
      </c>
      <c r="B66" s="65" t="s">
        <v>84</v>
      </c>
      <c r="C66" s="65" t="s">
        <v>296</v>
      </c>
      <c r="D66" s="65" t="s">
        <v>73</v>
      </c>
      <c r="E66" s="65" t="s">
        <v>297</v>
      </c>
      <c r="F66" s="65" t="s">
        <v>87</v>
      </c>
      <c r="G66" s="58" t="s">
        <v>298</v>
      </c>
      <c r="H66" s="60">
        <f t="shared" si="0"/>
        <v>2.938912633348969E-6</v>
      </c>
      <c r="I66" s="70">
        <f t="shared" si="1"/>
        <v>5.8778220815649702E-7</v>
      </c>
      <c r="J66" s="60">
        <f t="shared" si="2"/>
        <v>2.9389094482177276E-6</v>
      </c>
      <c r="K66" s="70">
        <f t="shared" si="3"/>
        <v>5.8778157113093919E-7</v>
      </c>
      <c r="L66" s="62" t="s">
        <v>72</v>
      </c>
      <c r="M66" s="62" t="s">
        <v>406</v>
      </c>
    </row>
    <row r="67" spans="1:13" x14ac:dyDescent="0.25">
      <c r="A67" s="65" t="s">
        <v>299</v>
      </c>
      <c r="B67" s="65" t="s">
        <v>84</v>
      </c>
      <c r="C67" s="65" t="s">
        <v>300</v>
      </c>
      <c r="D67" s="65" t="s">
        <v>73</v>
      </c>
      <c r="E67" s="65" t="s">
        <v>301</v>
      </c>
      <c r="F67" s="65" t="s">
        <v>87</v>
      </c>
      <c r="G67" s="58" t="s">
        <v>302</v>
      </c>
      <c r="H67" s="60">
        <f t="shared" si="0"/>
        <v>2.938912633348969E-6</v>
      </c>
      <c r="I67" s="70">
        <f t="shared" si="1"/>
        <v>5.8778220815649702E-7</v>
      </c>
      <c r="J67" s="60">
        <f t="shared" si="2"/>
        <v>2.9389094482177276E-6</v>
      </c>
      <c r="K67" s="70">
        <f t="shared" si="3"/>
        <v>5.8778157113093919E-7</v>
      </c>
      <c r="L67" s="62" t="s">
        <v>72</v>
      </c>
      <c r="M67" s="62" t="s">
        <v>406</v>
      </c>
    </row>
    <row r="68" spans="1:13" x14ac:dyDescent="0.25">
      <c r="A68" s="65" t="s">
        <v>303</v>
      </c>
      <c r="B68" s="65" t="s">
        <v>84</v>
      </c>
      <c r="C68" s="65" t="s">
        <v>304</v>
      </c>
      <c r="D68" s="65" t="s">
        <v>73</v>
      </c>
      <c r="E68" s="65" t="s">
        <v>305</v>
      </c>
      <c r="F68" s="65" t="s">
        <v>87</v>
      </c>
      <c r="G68" s="58" t="s">
        <v>306</v>
      </c>
      <c r="H68" s="60">
        <f t="shared" si="0"/>
        <v>2.938912633348969E-6</v>
      </c>
      <c r="I68" s="70">
        <f t="shared" si="1"/>
        <v>5.8778220815649702E-7</v>
      </c>
      <c r="J68" s="60">
        <f t="shared" si="2"/>
        <v>2.9389094482177276E-6</v>
      </c>
      <c r="K68" s="70">
        <f t="shared" si="3"/>
        <v>5.8778157113093919E-7</v>
      </c>
      <c r="L68" s="62" t="s">
        <v>72</v>
      </c>
      <c r="M68" s="62" t="s">
        <v>406</v>
      </c>
    </row>
    <row r="69" spans="1:13" x14ac:dyDescent="0.25">
      <c r="A69" s="65" t="s">
        <v>307</v>
      </c>
      <c r="B69" s="65" t="s">
        <v>84</v>
      </c>
      <c r="C69" s="65" t="s">
        <v>308</v>
      </c>
      <c r="D69" s="65" t="s">
        <v>73</v>
      </c>
      <c r="E69" s="65" t="s">
        <v>309</v>
      </c>
      <c r="F69" s="65" t="s">
        <v>87</v>
      </c>
      <c r="G69" s="58" t="s">
        <v>310</v>
      </c>
      <c r="H69" s="60">
        <f t="shared" si="0"/>
        <v>2.938912633348969E-6</v>
      </c>
      <c r="I69" s="70">
        <f t="shared" si="1"/>
        <v>5.8778220815649702E-7</v>
      </c>
      <c r="J69" s="60">
        <f t="shared" si="2"/>
        <v>2.9389094482177276E-6</v>
      </c>
      <c r="K69" s="70">
        <f t="shared" si="3"/>
        <v>5.8778157113093919E-7</v>
      </c>
      <c r="L69" s="62" t="s">
        <v>72</v>
      </c>
      <c r="M69" s="62" t="s">
        <v>406</v>
      </c>
    </row>
    <row r="70" spans="1:13" x14ac:dyDescent="0.25">
      <c r="A70" s="65" t="s">
        <v>311</v>
      </c>
      <c r="B70" s="65" t="s">
        <v>84</v>
      </c>
      <c r="C70" s="65" t="s">
        <v>312</v>
      </c>
      <c r="D70" s="65" t="s">
        <v>73</v>
      </c>
      <c r="E70" s="65" t="s">
        <v>313</v>
      </c>
      <c r="F70" s="65" t="s">
        <v>87</v>
      </c>
      <c r="G70" s="58" t="s">
        <v>314</v>
      </c>
      <c r="H70" s="60">
        <f t="shared" si="0"/>
        <v>2.938912633348969E-6</v>
      </c>
      <c r="I70" s="70">
        <f t="shared" si="1"/>
        <v>5.8778220815649702E-7</v>
      </c>
      <c r="J70" s="60">
        <f t="shared" si="2"/>
        <v>2.9389094482177276E-6</v>
      </c>
      <c r="K70" s="70">
        <f t="shared" si="3"/>
        <v>5.8778157113093919E-7</v>
      </c>
      <c r="L70" s="62" t="s">
        <v>72</v>
      </c>
      <c r="M70" s="62" t="s">
        <v>406</v>
      </c>
    </row>
    <row r="71" spans="1:13" x14ac:dyDescent="0.25">
      <c r="A71" s="65" t="s">
        <v>315</v>
      </c>
      <c r="B71" s="65" t="s">
        <v>84</v>
      </c>
      <c r="C71" s="65" t="s">
        <v>316</v>
      </c>
      <c r="D71" s="65" t="s">
        <v>73</v>
      </c>
      <c r="E71" s="65" t="s">
        <v>317</v>
      </c>
      <c r="F71" s="65" t="s">
        <v>87</v>
      </c>
      <c r="G71" s="58" t="s">
        <v>318</v>
      </c>
      <c r="H71" s="60">
        <f t="shared" si="0"/>
        <v>2.938912633348969E-6</v>
      </c>
      <c r="I71" s="70">
        <f t="shared" si="1"/>
        <v>5.8778220815649702E-7</v>
      </c>
      <c r="J71" s="60">
        <f t="shared" si="2"/>
        <v>2.9389094482177276E-6</v>
      </c>
      <c r="K71" s="70">
        <f t="shared" si="3"/>
        <v>5.8778157113093919E-7</v>
      </c>
      <c r="L71" s="62" t="s">
        <v>72</v>
      </c>
      <c r="M71" s="62" t="s">
        <v>406</v>
      </c>
    </row>
    <row r="72" spans="1:13" x14ac:dyDescent="0.25">
      <c r="A72" s="65" t="s">
        <v>319</v>
      </c>
      <c r="B72" s="65" t="s">
        <v>84</v>
      </c>
      <c r="C72" s="65" t="s">
        <v>320</v>
      </c>
      <c r="D72" s="65" t="s">
        <v>73</v>
      </c>
      <c r="E72" s="65" t="s">
        <v>321</v>
      </c>
      <c r="F72" s="65" t="s">
        <v>87</v>
      </c>
      <c r="G72" s="58" t="s">
        <v>322</v>
      </c>
      <c r="H72" s="60">
        <f t="shared" si="0"/>
        <v>2.938912633348969E-6</v>
      </c>
      <c r="I72" s="70">
        <f t="shared" si="1"/>
        <v>5.8778220815649702E-7</v>
      </c>
      <c r="J72" s="60">
        <f t="shared" si="2"/>
        <v>2.9389094482177276E-6</v>
      </c>
      <c r="K72" s="70">
        <f t="shared" si="3"/>
        <v>5.8778157113093919E-7</v>
      </c>
      <c r="L72" s="62" t="s">
        <v>72</v>
      </c>
      <c r="M72" s="62" t="s">
        <v>406</v>
      </c>
    </row>
    <row r="73" spans="1:13" x14ac:dyDescent="0.25">
      <c r="A73" s="65" t="s">
        <v>323</v>
      </c>
      <c r="B73" s="65" t="s">
        <v>84</v>
      </c>
      <c r="C73" s="65" t="s">
        <v>324</v>
      </c>
      <c r="D73" s="65" t="s">
        <v>73</v>
      </c>
      <c r="E73" s="65" t="s">
        <v>325</v>
      </c>
      <c r="F73" s="65" t="s">
        <v>87</v>
      </c>
      <c r="G73" s="58" t="s">
        <v>326</v>
      </c>
      <c r="H73" s="60">
        <f t="shared" si="0"/>
        <v>2.938912633348969E-6</v>
      </c>
      <c r="I73" s="70">
        <f t="shared" si="1"/>
        <v>5.8778220815649702E-7</v>
      </c>
      <c r="J73" s="60">
        <f t="shared" si="2"/>
        <v>2.9389094482177276E-6</v>
      </c>
      <c r="K73" s="70">
        <f t="shared" si="3"/>
        <v>5.8778157113093919E-7</v>
      </c>
      <c r="L73" s="62" t="s">
        <v>72</v>
      </c>
      <c r="M73" s="62" t="s">
        <v>406</v>
      </c>
    </row>
    <row r="74" spans="1:13" x14ac:dyDescent="0.25">
      <c r="A74" s="65" t="s">
        <v>327</v>
      </c>
      <c r="B74" s="65" t="s">
        <v>84</v>
      </c>
      <c r="C74" s="65" t="s">
        <v>328</v>
      </c>
      <c r="D74" s="65" t="s">
        <v>73</v>
      </c>
      <c r="E74" s="65" t="s">
        <v>329</v>
      </c>
      <c r="F74" s="65" t="s">
        <v>87</v>
      </c>
      <c r="G74" s="58" t="s">
        <v>330</v>
      </c>
      <c r="H74" s="60">
        <f t="shared" si="0"/>
        <v>2.938912633348969E-6</v>
      </c>
      <c r="I74" s="70">
        <f t="shared" si="1"/>
        <v>5.8778220815649702E-7</v>
      </c>
      <c r="J74" s="60">
        <f t="shared" si="2"/>
        <v>2.9389094482177276E-6</v>
      </c>
      <c r="K74" s="70">
        <f t="shared" si="3"/>
        <v>5.8778157113093919E-7</v>
      </c>
      <c r="L74" s="62" t="s">
        <v>72</v>
      </c>
      <c r="M74" s="62" t="s">
        <v>406</v>
      </c>
    </row>
    <row r="75" spans="1:13" x14ac:dyDescent="0.25">
      <c r="A75" s="65" t="s">
        <v>331</v>
      </c>
      <c r="B75" s="65" t="s">
        <v>84</v>
      </c>
      <c r="C75" s="65" t="s">
        <v>332</v>
      </c>
      <c r="D75" s="65" t="s">
        <v>73</v>
      </c>
      <c r="E75" s="65" t="s">
        <v>333</v>
      </c>
      <c r="F75" s="65" t="s">
        <v>87</v>
      </c>
      <c r="G75" s="58" t="s">
        <v>334</v>
      </c>
      <c r="H75" s="60">
        <f t="shared" si="0"/>
        <v>2.938912633348969E-6</v>
      </c>
      <c r="I75" s="70">
        <f t="shared" si="1"/>
        <v>5.8778220815649702E-7</v>
      </c>
      <c r="J75" s="60">
        <f t="shared" si="2"/>
        <v>2.9389094482177276E-6</v>
      </c>
      <c r="K75" s="70">
        <f t="shared" si="3"/>
        <v>5.8778157113093919E-7</v>
      </c>
      <c r="L75" s="62" t="s">
        <v>72</v>
      </c>
      <c r="M75" s="62" t="s">
        <v>406</v>
      </c>
    </row>
    <row r="76" spans="1:13" x14ac:dyDescent="0.25">
      <c r="A76" s="65" t="s">
        <v>335</v>
      </c>
      <c r="B76" s="65" t="s">
        <v>84</v>
      </c>
      <c r="C76" s="65" t="s">
        <v>336</v>
      </c>
      <c r="D76" s="65" t="s">
        <v>73</v>
      </c>
      <c r="E76" s="65" t="s">
        <v>337</v>
      </c>
      <c r="F76" s="65" t="s">
        <v>87</v>
      </c>
      <c r="G76" s="58" t="s">
        <v>338</v>
      </c>
      <c r="H76" s="60">
        <f t="shared" si="0"/>
        <v>2.938912633348969E-6</v>
      </c>
      <c r="I76" s="70">
        <f t="shared" si="1"/>
        <v>5.8778220815649702E-7</v>
      </c>
      <c r="J76" s="60">
        <f t="shared" si="2"/>
        <v>2.9389094482177276E-6</v>
      </c>
      <c r="K76" s="70">
        <f t="shared" si="3"/>
        <v>5.8778157113093919E-7</v>
      </c>
      <c r="L76" s="62" t="s">
        <v>72</v>
      </c>
      <c r="M76" s="62" t="s">
        <v>406</v>
      </c>
    </row>
    <row r="77" spans="1:13" x14ac:dyDescent="0.25">
      <c r="A77" s="65" t="s">
        <v>339</v>
      </c>
      <c r="B77" s="65" t="s">
        <v>84</v>
      </c>
      <c r="C77" s="65" t="s">
        <v>340</v>
      </c>
      <c r="D77" s="65" t="s">
        <v>73</v>
      </c>
      <c r="E77" s="65" t="s">
        <v>341</v>
      </c>
      <c r="F77" s="65" t="s">
        <v>87</v>
      </c>
      <c r="G77" s="58" t="s">
        <v>342</v>
      </c>
      <c r="H77" s="60">
        <f t="shared" si="0"/>
        <v>2.938912633348969E-6</v>
      </c>
      <c r="I77" s="70">
        <f t="shared" si="1"/>
        <v>5.8778220815649702E-7</v>
      </c>
      <c r="J77" s="60">
        <f t="shared" si="2"/>
        <v>2.9389094482177276E-6</v>
      </c>
      <c r="K77" s="70">
        <f t="shared" si="3"/>
        <v>5.8778157113093919E-7</v>
      </c>
      <c r="L77" s="62" t="s">
        <v>72</v>
      </c>
      <c r="M77" s="62" t="s">
        <v>406</v>
      </c>
    </row>
    <row r="78" spans="1:13" x14ac:dyDescent="0.25">
      <c r="A78" s="65" t="s">
        <v>343</v>
      </c>
      <c r="B78" s="65" t="s">
        <v>84</v>
      </c>
      <c r="C78" s="65" t="s">
        <v>344</v>
      </c>
      <c r="D78" s="65" t="s">
        <v>73</v>
      </c>
      <c r="E78" s="65" t="s">
        <v>345</v>
      </c>
      <c r="F78" s="65" t="s">
        <v>87</v>
      </c>
      <c r="G78" s="58" t="s">
        <v>346</v>
      </c>
      <c r="H78" s="60">
        <f t="shared" ref="H78:H90" si="4">$J$2/$G$2</f>
        <v>2.938912633348969E-6</v>
      </c>
      <c r="I78" s="70">
        <f t="shared" ref="I78:I90" si="5">$J$3/$G$3</f>
        <v>5.8778220815649702E-7</v>
      </c>
      <c r="J78" s="60">
        <f t="shared" ref="J78:J90" si="6">$J$4/$G$4</f>
        <v>2.9389094482177276E-6</v>
      </c>
      <c r="K78" s="70">
        <f t="shared" ref="K78:K90" si="7">$J$5/$G$5</f>
        <v>5.8778157113093919E-7</v>
      </c>
      <c r="L78" s="62" t="s">
        <v>72</v>
      </c>
      <c r="M78" s="62" t="s">
        <v>406</v>
      </c>
    </row>
    <row r="79" spans="1:13" x14ac:dyDescent="0.25">
      <c r="A79" s="65" t="s">
        <v>347</v>
      </c>
      <c r="B79" s="65" t="s">
        <v>84</v>
      </c>
      <c r="C79" s="65" t="s">
        <v>348</v>
      </c>
      <c r="D79" s="65" t="s">
        <v>73</v>
      </c>
      <c r="E79" s="65" t="s">
        <v>349</v>
      </c>
      <c r="F79" s="65" t="s">
        <v>87</v>
      </c>
      <c r="G79" s="58" t="s">
        <v>350</v>
      </c>
      <c r="H79" s="60">
        <f t="shared" si="4"/>
        <v>2.938912633348969E-6</v>
      </c>
      <c r="I79" s="70">
        <f t="shared" si="5"/>
        <v>5.8778220815649702E-7</v>
      </c>
      <c r="J79" s="60">
        <f t="shared" si="6"/>
        <v>2.9389094482177276E-6</v>
      </c>
      <c r="K79" s="70">
        <f t="shared" si="7"/>
        <v>5.8778157113093919E-7</v>
      </c>
      <c r="L79" s="62" t="s">
        <v>72</v>
      </c>
      <c r="M79" s="62" t="s">
        <v>406</v>
      </c>
    </row>
    <row r="80" spans="1:13" x14ac:dyDescent="0.25">
      <c r="A80" s="65" t="s">
        <v>351</v>
      </c>
      <c r="B80" s="65" t="s">
        <v>84</v>
      </c>
      <c r="C80" s="65" t="s">
        <v>352</v>
      </c>
      <c r="D80" s="65" t="s">
        <v>73</v>
      </c>
      <c r="E80" s="65" t="s">
        <v>353</v>
      </c>
      <c r="F80" s="65" t="s">
        <v>87</v>
      </c>
      <c r="G80" s="58" t="s">
        <v>354</v>
      </c>
      <c r="H80" s="60">
        <f t="shared" si="4"/>
        <v>2.938912633348969E-6</v>
      </c>
      <c r="I80" s="70">
        <f t="shared" si="5"/>
        <v>5.8778220815649702E-7</v>
      </c>
      <c r="J80" s="60">
        <f t="shared" si="6"/>
        <v>2.9389094482177276E-6</v>
      </c>
      <c r="K80" s="70">
        <f t="shared" si="7"/>
        <v>5.8778157113093919E-7</v>
      </c>
      <c r="L80" s="62" t="s">
        <v>72</v>
      </c>
      <c r="M80" s="62" t="s">
        <v>406</v>
      </c>
    </row>
    <row r="81" spans="1:13" x14ac:dyDescent="0.25">
      <c r="A81" s="65" t="s">
        <v>355</v>
      </c>
      <c r="B81" s="65" t="s">
        <v>84</v>
      </c>
      <c r="C81" s="65" t="s">
        <v>356</v>
      </c>
      <c r="D81" s="65" t="s">
        <v>73</v>
      </c>
      <c r="E81" s="65" t="s">
        <v>357</v>
      </c>
      <c r="F81" s="65" t="s">
        <v>87</v>
      </c>
      <c r="G81" s="58" t="s">
        <v>358</v>
      </c>
      <c r="H81" s="60">
        <f t="shared" si="4"/>
        <v>2.938912633348969E-6</v>
      </c>
      <c r="I81" s="70">
        <f t="shared" si="5"/>
        <v>5.8778220815649702E-7</v>
      </c>
      <c r="J81" s="60">
        <f t="shared" si="6"/>
        <v>2.9389094482177276E-6</v>
      </c>
      <c r="K81" s="70">
        <f t="shared" si="7"/>
        <v>5.8778157113093919E-7</v>
      </c>
      <c r="L81" s="62" t="s">
        <v>72</v>
      </c>
      <c r="M81" s="62" t="s">
        <v>406</v>
      </c>
    </row>
    <row r="82" spans="1:13" x14ac:dyDescent="0.25">
      <c r="A82" s="65" t="s">
        <v>359</v>
      </c>
      <c r="B82" s="65" t="s">
        <v>84</v>
      </c>
      <c r="C82" s="65" t="s">
        <v>360</v>
      </c>
      <c r="D82" s="65" t="s">
        <v>73</v>
      </c>
      <c r="E82" s="65" t="s">
        <v>361</v>
      </c>
      <c r="F82" s="65" t="s">
        <v>87</v>
      </c>
      <c r="G82" s="58" t="s">
        <v>362</v>
      </c>
      <c r="H82" s="60">
        <f t="shared" si="4"/>
        <v>2.938912633348969E-6</v>
      </c>
      <c r="I82" s="70">
        <f t="shared" si="5"/>
        <v>5.8778220815649702E-7</v>
      </c>
      <c r="J82" s="60">
        <f t="shared" si="6"/>
        <v>2.9389094482177276E-6</v>
      </c>
      <c r="K82" s="70">
        <f t="shared" si="7"/>
        <v>5.8778157113093919E-7</v>
      </c>
      <c r="L82" s="62" t="s">
        <v>72</v>
      </c>
      <c r="M82" s="62" t="s">
        <v>406</v>
      </c>
    </row>
    <row r="83" spans="1:13" x14ac:dyDescent="0.25">
      <c r="A83" s="65" t="s">
        <v>363</v>
      </c>
      <c r="B83" s="65" t="s">
        <v>84</v>
      </c>
      <c r="C83" s="65" t="s">
        <v>364</v>
      </c>
      <c r="D83" s="65" t="s">
        <v>73</v>
      </c>
      <c r="E83" s="65" t="s">
        <v>365</v>
      </c>
      <c r="F83" s="65" t="s">
        <v>87</v>
      </c>
      <c r="G83" s="58" t="s">
        <v>366</v>
      </c>
      <c r="H83" s="60">
        <f t="shared" si="4"/>
        <v>2.938912633348969E-6</v>
      </c>
      <c r="I83" s="70">
        <f t="shared" si="5"/>
        <v>5.8778220815649702E-7</v>
      </c>
      <c r="J83" s="60">
        <f t="shared" si="6"/>
        <v>2.9389094482177276E-6</v>
      </c>
      <c r="K83" s="70">
        <f t="shared" si="7"/>
        <v>5.8778157113093919E-7</v>
      </c>
      <c r="L83" s="62" t="s">
        <v>72</v>
      </c>
      <c r="M83" s="62" t="s">
        <v>406</v>
      </c>
    </row>
    <row r="84" spans="1:13" x14ac:dyDescent="0.25">
      <c r="A84" s="65" t="s">
        <v>367</v>
      </c>
      <c r="B84" s="65" t="s">
        <v>84</v>
      </c>
      <c r="C84" s="65" t="s">
        <v>368</v>
      </c>
      <c r="D84" s="65" t="s">
        <v>73</v>
      </c>
      <c r="E84" s="65" t="s">
        <v>369</v>
      </c>
      <c r="F84" s="65" t="s">
        <v>87</v>
      </c>
      <c r="G84" s="58" t="s">
        <v>370</v>
      </c>
      <c r="H84" s="60">
        <f t="shared" si="4"/>
        <v>2.938912633348969E-6</v>
      </c>
      <c r="I84" s="70">
        <f t="shared" si="5"/>
        <v>5.8778220815649702E-7</v>
      </c>
      <c r="J84" s="60">
        <f t="shared" si="6"/>
        <v>2.9389094482177276E-6</v>
      </c>
      <c r="K84" s="70">
        <f t="shared" si="7"/>
        <v>5.8778157113093919E-7</v>
      </c>
      <c r="L84" s="62" t="s">
        <v>72</v>
      </c>
      <c r="M84" s="62" t="s">
        <v>406</v>
      </c>
    </row>
    <row r="85" spans="1:13" x14ac:dyDescent="0.25">
      <c r="A85" s="65" t="s">
        <v>371</v>
      </c>
      <c r="B85" s="65" t="s">
        <v>84</v>
      </c>
      <c r="C85" s="65" t="s">
        <v>372</v>
      </c>
      <c r="D85" s="65" t="s">
        <v>73</v>
      </c>
      <c r="E85" s="65" t="s">
        <v>373</v>
      </c>
      <c r="F85" s="65" t="s">
        <v>87</v>
      </c>
      <c r="G85" s="58" t="s">
        <v>374</v>
      </c>
      <c r="H85" s="60">
        <f t="shared" si="4"/>
        <v>2.938912633348969E-6</v>
      </c>
      <c r="I85" s="70">
        <f t="shared" si="5"/>
        <v>5.8778220815649702E-7</v>
      </c>
      <c r="J85" s="60">
        <f t="shared" si="6"/>
        <v>2.9389094482177276E-6</v>
      </c>
      <c r="K85" s="70">
        <f t="shared" si="7"/>
        <v>5.8778157113093919E-7</v>
      </c>
      <c r="L85" s="62" t="s">
        <v>72</v>
      </c>
      <c r="M85" s="62" t="s">
        <v>406</v>
      </c>
    </row>
    <row r="86" spans="1:13" x14ac:dyDescent="0.25">
      <c r="A86" s="65" t="s">
        <v>375</v>
      </c>
      <c r="B86" s="65" t="s">
        <v>84</v>
      </c>
      <c r="C86" s="65" t="s">
        <v>376</v>
      </c>
      <c r="D86" s="65" t="s">
        <v>73</v>
      </c>
      <c r="E86" s="65" t="s">
        <v>377</v>
      </c>
      <c r="F86" s="65" t="s">
        <v>87</v>
      </c>
      <c r="G86" s="58" t="s">
        <v>378</v>
      </c>
      <c r="H86" s="60">
        <f t="shared" si="4"/>
        <v>2.938912633348969E-6</v>
      </c>
      <c r="I86" s="70">
        <f t="shared" si="5"/>
        <v>5.8778220815649702E-7</v>
      </c>
      <c r="J86" s="60">
        <f t="shared" si="6"/>
        <v>2.9389094482177276E-6</v>
      </c>
      <c r="K86" s="70">
        <f t="shared" si="7"/>
        <v>5.8778157113093919E-7</v>
      </c>
      <c r="L86" s="62" t="s">
        <v>72</v>
      </c>
      <c r="M86" s="62" t="s">
        <v>406</v>
      </c>
    </row>
    <row r="87" spans="1:13" x14ac:dyDescent="0.25">
      <c r="A87" s="65" t="s">
        <v>379</v>
      </c>
      <c r="B87" s="65" t="s">
        <v>84</v>
      </c>
      <c r="C87" s="65" t="s">
        <v>380</v>
      </c>
      <c r="D87" s="65" t="s">
        <v>73</v>
      </c>
      <c r="E87" s="65" t="s">
        <v>381</v>
      </c>
      <c r="F87" s="65" t="s">
        <v>87</v>
      </c>
      <c r="G87" s="58" t="s">
        <v>382</v>
      </c>
      <c r="H87" s="60">
        <f t="shared" si="4"/>
        <v>2.938912633348969E-6</v>
      </c>
      <c r="I87" s="70">
        <f t="shared" si="5"/>
        <v>5.8778220815649702E-7</v>
      </c>
      <c r="J87" s="60">
        <f t="shared" si="6"/>
        <v>2.9389094482177276E-6</v>
      </c>
      <c r="K87" s="70">
        <f t="shared" si="7"/>
        <v>5.8778157113093919E-7</v>
      </c>
      <c r="L87" s="62" t="s">
        <v>72</v>
      </c>
      <c r="M87" s="62" t="s">
        <v>406</v>
      </c>
    </row>
    <row r="88" spans="1:13" x14ac:dyDescent="0.25">
      <c r="A88" s="65" t="s">
        <v>383</v>
      </c>
      <c r="B88" s="65" t="s">
        <v>84</v>
      </c>
      <c r="C88" s="65" t="s">
        <v>384</v>
      </c>
      <c r="D88" s="65" t="s">
        <v>73</v>
      </c>
      <c r="E88" s="65" t="s">
        <v>385</v>
      </c>
      <c r="F88" s="65" t="s">
        <v>87</v>
      </c>
      <c r="G88" s="58" t="s">
        <v>386</v>
      </c>
      <c r="H88" s="60">
        <f t="shared" si="4"/>
        <v>2.938912633348969E-6</v>
      </c>
      <c r="I88" s="70">
        <f t="shared" si="5"/>
        <v>5.8778220815649702E-7</v>
      </c>
      <c r="J88" s="60">
        <f t="shared" si="6"/>
        <v>2.9389094482177276E-6</v>
      </c>
      <c r="K88" s="70">
        <f t="shared" si="7"/>
        <v>5.8778157113093919E-7</v>
      </c>
      <c r="L88" s="62" t="s">
        <v>72</v>
      </c>
      <c r="M88" s="62" t="s">
        <v>406</v>
      </c>
    </row>
    <row r="89" spans="1:13" x14ac:dyDescent="0.25">
      <c r="A89" s="65" t="s">
        <v>387</v>
      </c>
      <c r="B89" s="65" t="s">
        <v>84</v>
      </c>
      <c r="C89" s="65" t="s">
        <v>388</v>
      </c>
      <c r="D89" s="65" t="s">
        <v>73</v>
      </c>
      <c r="E89" s="65" t="s">
        <v>389</v>
      </c>
      <c r="F89" s="65" t="s">
        <v>87</v>
      </c>
      <c r="G89" s="58" t="s">
        <v>390</v>
      </c>
      <c r="H89" s="60">
        <f t="shared" si="4"/>
        <v>2.938912633348969E-6</v>
      </c>
      <c r="I89" s="70">
        <f t="shared" si="5"/>
        <v>5.8778220815649702E-7</v>
      </c>
      <c r="J89" s="60">
        <f t="shared" si="6"/>
        <v>2.9389094482177276E-6</v>
      </c>
      <c r="K89" s="70">
        <f t="shared" si="7"/>
        <v>5.8778157113093919E-7</v>
      </c>
      <c r="L89" s="62" t="s">
        <v>72</v>
      </c>
      <c r="M89" s="62" t="s">
        <v>406</v>
      </c>
    </row>
    <row r="90" spans="1:13" x14ac:dyDescent="0.25">
      <c r="A90" s="65" t="s">
        <v>391</v>
      </c>
      <c r="B90" s="65" t="s">
        <v>84</v>
      </c>
      <c r="C90" s="65" t="s">
        <v>392</v>
      </c>
      <c r="D90" s="65" t="s">
        <v>73</v>
      </c>
      <c r="E90" s="65" t="s">
        <v>393</v>
      </c>
      <c r="F90" s="65" t="s">
        <v>87</v>
      </c>
      <c r="G90" s="58" t="s">
        <v>394</v>
      </c>
      <c r="H90" s="60">
        <f t="shared" si="4"/>
        <v>2.938912633348969E-6</v>
      </c>
      <c r="I90" s="70">
        <f t="shared" si="5"/>
        <v>5.8778220815649702E-7</v>
      </c>
      <c r="J90" s="60">
        <f t="shared" si="6"/>
        <v>2.9389094482177276E-6</v>
      </c>
      <c r="K90" s="70">
        <f t="shared" si="7"/>
        <v>5.8778157113093919E-7</v>
      </c>
      <c r="L90" s="62" t="s">
        <v>72</v>
      </c>
      <c r="M90" s="62" t="s">
        <v>406</v>
      </c>
    </row>
    <row r="91" spans="1:13" x14ac:dyDescent="0.25">
      <c r="A91" s="65" t="s">
        <v>395</v>
      </c>
      <c r="B91" s="65" t="s">
        <v>396</v>
      </c>
      <c r="C91" s="65" t="s">
        <v>397</v>
      </c>
      <c r="D91" s="65" t="s">
        <v>82</v>
      </c>
      <c r="E91" s="65" t="s">
        <v>398</v>
      </c>
      <c r="F91" s="65" t="s">
        <v>69</v>
      </c>
      <c r="G91" s="64">
        <v>53234</v>
      </c>
      <c r="H91" s="60">
        <f>$J$6/$G$6</f>
        <v>1.8384270796918464E-5</v>
      </c>
      <c r="I91" s="70">
        <f>$J$7/$G$7</f>
        <v>3.6768061191657668E-6</v>
      </c>
      <c r="J91" s="60">
        <f>$J$8/$G$8</f>
        <v>1.8383790401015854E-5</v>
      </c>
      <c r="K91" s="70">
        <f>$J$9/$G$9</f>
        <v>3.6767100424958557E-6</v>
      </c>
      <c r="L91" s="62" t="s">
        <v>72</v>
      </c>
      <c r="M91" s="62" t="s">
        <v>406</v>
      </c>
    </row>
    <row r="92" spans="1:13" x14ac:dyDescent="0.25">
      <c r="A92" s="65" t="s">
        <v>399</v>
      </c>
      <c r="B92" s="65" t="s">
        <v>396</v>
      </c>
      <c r="C92" s="65" t="s">
        <v>400</v>
      </c>
      <c r="D92" s="65" t="s">
        <v>82</v>
      </c>
      <c r="E92" s="65" t="s">
        <v>401</v>
      </c>
      <c r="F92" s="65" t="s">
        <v>69</v>
      </c>
      <c r="G92" s="64">
        <v>4197</v>
      </c>
      <c r="H92" s="60">
        <f t="shared" ref="H92:H93" si="8">$J$6/$G$6</f>
        <v>1.8384270796918464E-5</v>
      </c>
      <c r="I92" s="70">
        <f t="shared" ref="I92:I93" si="9">$J$7/$G$7</f>
        <v>3.6768061191657668E-6</v>
      </c>
      <c r="J92" s="60">
        <f t="shared" ref="J92:J93" si="10">$J$8/$G$8</f>
        <v>1.8383790401015854E-5</v>
      </c>
      <c r="K92" s="70">
        <f t="shared" ref="K92:K93" si="11">$J$9/$G$9</f>
        <v>3.6767100424958557E-6</v>
      </c>
      <c r="L92" s="62" t="s">
        <v>72</v>
      </c>
      <c r="M92" s="62" t="s">
        <v>406</v>
      </c>
    </row>
    <row r="93" spans="1:13" x14ac:dyDescent="0.25">
      <c r="A93" s="65" t="s">
        <v>402</v>
      </c>
      <c r="B93" s="65" t="s">
        <v>396</v>
      </c>
      <c r="C93" s="65" t="s">
        <v>403</v>
      </c>
      <c r="D93" s="65" t="s">
        <v>82</v>
      </c>
      <c r="E93" s="65" t="s">
        <v>404</v>
      </c>
      <c r="F93" s="65" t="s">
        <v>69</v>
      </c>
      <c r="G93" s="64">
        <v>51181</v>
      </c>
      <c r="H93" s="60">
        <f t="shared" si="8"/>
        <v>1.8384270796918464E-5</v>
      </c>
      <c r="I93" s="70">
        <f t="shared" si="9"/>
        <v>3.6768061191657668E-6</v>
      </c>
      <c r="J93" s="60">
        <f t="shared" si="10"/>
        <v>1.8383790401015854E-5</v>
      </c>
      <c r="K93" s="70">
        <f t="shared" si="11"/>
        <v>3.6767100424958557E-6</v>
      </c>
      <c r="L93" s="62" t="s">
        <v>72</v>
      </c>
      <c r="M93" s="62" t="s">
        <v>406</v>
      </c>
    </row>
  </sheetData>
  <mergeCells count="10">
    <mergeCell ref="L11:L12"/>
    <mergeCell ref="M11:M12"/>
    <mergeCell ref="H11:K11"/>
    <mergeCell ref="A11:A12"/>
    <mergeCell ref="B11:B12"/>
    <mergeCell ref="C11:C12"/>
    <mergeCell ref="D11:D12"/>
    <mergeCell ref="E11:E12"/>
    <mergeCell ref="F11:F12"/>
    <mergeCell ref="G11: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7"/>
  <sheetViews>
    <sheetView workbookViewId="0">
      <pane ySplit="3" topLeftCell="A4" activePane="bottomLeft" state="frozen"/>
      <selection pane="bottomLeft" activeCell="A4" sqref="A4"/>
    </sheetView>
  </sheetViews>
  <sheetFormatPr defaultRowHeight="15" x14ac:dyDescent="0.25"/>
  <cols>
    <col min="1" max="1" width="11.7109375" customWidth="1"/>
    <col min="2" max="2" width="12.140625" customWidth="1"/>
    <col min="3" max="3" width="11.7109375" customWidth="1"/>
    <col min="4" max="4" width="14.28515625" bestFit="1" customWidth="1"/>
    <col min="6" max="6" width="14.28515625" bestFit="1" customWidth="1"/>
    <col min="7" max="7" width="11.7109375" style="73" customWidth="1"/>
    <col min="8" max="8" width="10.5703125" customWidth="1"/>
  </cols>
  <sheetData>
    <row r="1" spans="1:8" ht="15" customHeight="1" x14ac:dyDescent="0.25">
      <c r="A1" s="161" t="s">
        <v>53</v>
      </c>
      <c r="B1" s="164" t="s">
        <v>54</v>
      </c>
      <c r="C1" s="164" t="s">
        <v>55</v>
      </c>
      <c r="D1" s="167" t="s">
        <v>57</v>
      </c>
      <c r="E1" s="164" t="s">
        <v>56</v>
      </c>
      <c r="F1" s="170" t="s">
        <v>60</v>
      </c>
      <c r="G1" s="158" t="s">
        <v>405</v>
      </c>
      <c r="H1" s="155" t="s">
        <v>407</v>
      </c>
    </row>
    <row r="2" spans="1:8" x14ac:dyDescent="0.25">
      <c r="A2" s="162"/>
      <c r="B2" s="165"/>
      <c r="C2" s="165"/>
      <c r="D2" s="168"/>
      <c r="E2" s="165"/>
      <c r="F2" s="171"/>
      <c r="G2" s="159"/>
      <c r="H2" s="156"/>
    </row>
    <row r="3" spans="1:8" ht="15.75" thickBot="1" x14ac:dyDescent="0.3">
      <c r="A3" s="163"/>
      <c r="B3" s="166"/>
      <c r="C3" s="166"/>
      <c r="D3" s="169"/>
      <c r="E3" s="166"/>
      <c r="F3" s="172"/>
      <c r="G3" s="160"/>
      <c r="H3" s="157"/>
    </row>
    <row r="4" spans="1:8" x14ac:dyDescent="0.25">
      <c r="A4" s="66" t="s">
        <v>83</v>
      </c>
      <c r="B4" s="66" t="s">
        <v>84</v>
      </c>
      <c r="C4" s="66" t="s">
        <v>85</v>
      </c>
      <c r="D4" s="59" t="s">
        <v>86</v>
      </c>
      <c r="E4" s="66" t="s">
        <v>73</v>
      </c>
      <c r="F4" s="68" t="s">
        <v>76</v>
      </c>
      <c r="G4" s="73">
        <f>(VLOOKUP(A4,'Emission Factors'!$A$11:$K$93,7))*(VLOOKUP(A4,'Emission Factors'!$A$11:$K$93,10))</f>
        <v>5.5545388571315052E-2</v>
      </c>
      <c r="H4" s="67" t="s">
        <v>72</v>
      </c>
    </row>
    <row r="5" spans="1:8" x14ac:dyDescent="0.25">
      <c r="A5" s="67" t="s">
        <v>89</v>
      </c>
      <c r="B5" s="67" t="s">
        <v>84</v>
      </c>
      <c r="C5" s="67" t="s">
        <v>90</v>
      </c>
      <c r="D5" s="65" t="s">
        <v>91</v>
      </c>
      <c r="E5" s="67" t="s">
        <v>73</v>
      </c>
      <c r="F5" s="68" t="s">
        <v>76</v>
      </c>
      <c r="G5" s="73">
        <f>(VLOOKUP(A5,'Emission Factors'!$A$11:$K$93,7))*(VLOOKUP(A5,'Emission Factors'!$A$11:$K$93,10))</f>
        <v>0.11852327913717274</v>
      </c>
      <c r="H5" s="67" t="s">
        <v>72</v>
      </c>
    </row>
    <row r="6" spans="1:8" x14ac:dyDescent="0.25">
      <c r="A6" s="67" t="s">
        <v>93</v>
      </c>
      <c r="B6" s="67" t="s">
        <v>84</v>
      </c>
      <c r="C6" s="67" t="s">
        <v>94</v>
      </c>
      <c r="D6" s="65" t="s">
        <v>95</v>
      </c>
      <c r="E6" s="67" t="s">
        <v>73</v>
      </c>
      <c r="F6" s="68" t="s">
        <v>76</v>
      </c>
      <c r="G6" s="73">
        <f>(VLOOKUP(A6,'Emission Factors'!$A$11:$K$93,7))*(VLOOKUP(A6,'Emission Factors'!$A$11:$K$93,10))</f>
        <v>0.16837012228839363</v>
      </c>
      <c r="H6" s="67" t="s">
        <v>72</v>
      </c>
    </row>
    <row r="7" spans="1:8" x14ac:dyDescent="0.25">
      <c r="A7" s="67" t="s">
        <v>97</v>
      </c>
      <c r="B7" s="67" t="s">
        <v>84</v>
      </c>
      <c r="C7" s="67" t="s">
        <v>98</v>
      </c>
      <c r="D7" s="65" t="s">
        <v>99</v>
      </c>
      <c r="E7" s="67" t="s">
        <v>73</v>
      </c>
      <c r="F7" s="68" t="s">
        <v>76</v>
      </c>
      <c r="G7" s="73">
        <f>(VLOOKUP(A7,'Emission Factors'!$A$11:$K$93,7))*(VLOOKUP(A7,'Emission Factors'!$A$11:$K$93,10))</f>
        <v>8.0740659270885626E-2</v>
      </c>
      <c r="H7" s="67" t="s">
        <v>72</v>
      </c>
    </row>
    <row r="8" spans="1:8" x14ac:dyDescent="0.25">
      <c r="A8" s="67" t="s">
        <v>101</v>
      </c>
      <c r="B8" s="67" t="s">
        <v>84</v>
      </c>
      <c r="C8" s="67" t="s">
        <v>102</v>
      </c>
      <c r="D8" s="65" t="s">
        <v>103</v>
      </c>
      <c r="E8" s="67" t="s">
        <v>73</v>
      </c>
      <c r="F8" s="68" t="s">
        <v>76</v>
      </c>
      <c r="G8" s="73">
        <f>(VLOOKUP(A8,'Emission Factors'!$A$11:$K$93,7))*(VLOOKUP(A8,'Emission Factors'!$A$11:$K$93,10))</f>
        <v>7.2182554957675601E-2</v>
      </c>
      <c r="H8" s="67" t="s">
        <v>72</v>
      </c>
    </row>
    <row r="9" spans="1:8" x14ac:dyDescent="0.25">
      <c r="A9" s="67" t="s">
        <v>105</v>
      </c>
      <c r="B9" s="67" t="s">
        <v>84</v>
      </c>
      <c r="C9" s="67" t="s">
        <v>66</v>
      </c>
      <c r="D9" s="65" t="s">
        <v>106</v>
      </c>
      <c r="E9" s="67" t="s">
        <v>73</v>
      </c>
      <c r="F9" s="68" t="s">
        <v>76</v>
      </c>
      <c r="G9" s="73">
        <f>(VLOOKUP(A9,'Emission Factors'!$A$11:$K$93,7))*(VLOOKUP(A9,'Emission Factors'!$A$11:$K$93,10))</f>
        <v>8.3473845057728119E-2</v>
      </c>
      <c r="H9" s="67" t="s">
        <v>72</v>
      </c>
    </row>
    <row r="10" spans="1:8" x14ac:dyDescent="0.25">
      <c r="A10" s="67" t="s">
        <v>108</v>
      </c>
      <c r="B10" s="67" t="s">
        <v>84</v>
      </c>
      <c r="C10" s="67" t="s">
        <v>109</v>
      </c>
      <c r="D10" s="65" t="s">
        <v>110</v>
      </c>
      <c r="E10" s="67" t="s">
        <v>73</v>
      </c>
      <c r="F10" s="68" t="s">
        <v>76</v>
      </c>
      <c r="G10" s="73">
        <f>(VLOOKUP(A10,'Emission Factors'!$A$11:$K$93,7))*(VLOOKUP(A10,'Emission Factors'!$A$11:$K$93,10))</f>
        <v>0.2690277708898508</v>
      </c>
      <c r="H10" s="67" t="s">
        <v>72</v>
      </c>
    </row>
    <row r="11" spans="1:8" x14ac:dyDescent="0.25">
      <c r="A11" s="67" t="s">
        <v>112</v>
      </c>
      <c r="B11" s="67" t="s">
        <v>84</v>
      </c>
      <c r="C11" s="67" t="s">
        <v>113</v>
      </c>
      <c r="D11" s="65" t="s">
        <v>114</v>
      </c>
      <c r="E11" s="67" t="s">
        <v>73</v>
      </c>
      <c r="F11" s="68" t="s">
        <v>76</v>
      </c>
      <c r="G11" s="73">
        <f>(VLOOKUP(A11,'Emission Factors'!$A$11:$K$93,7))*(VLOOKUP(A11,'Emission Factors'!$A$11:$K$93,10))</f>
        <v>5.5407259827248818E-2</v>
      </c>
      <c r="H11" s="67" t="s">
        <v>72</v>
      </c>
    </row>
    <row r="12" spans="1:8" x14ac:dyDescent="0.25">
      <c r="A12" s="67" t="s">
        <v>116</v>
      </c>
      <c r="B12" s="67" t="s">
        <v>84</v>
      </c>
      <c r="C12" s="67" t="s">
        <v>117</v>
      </c>
      <c r="D12" s="65" t="s">
        <v>118</v>
      </c>
      <c r="E12" s="67" t="s">
        <v>73</v>
      </c>
      <c r="F12" s="68" t="s">
        <v>76</v>
      </c>
      <c r="G12" s="73">
        <f>(VLOOKUP(A12,'Emission Factors'!$A$11:$K$93,7))*(VLOOKUP(A12,'Emission Factors'!$A$11:$K$93,10))</f>
        <v>7.3349302008618042E-2</v>
      </c>
      <c r="H12" s="67" t="s">
        <v>72</v>
      </c>
    </row>
    <row r="13" spans="1:8" x14ac:dyDescent="0.25">
      <c r="A13" s="67" t="s">
        <v>120</v>
      </c>
      <c r="B13" s="67" t="s">
        <v>84</v>
      </c>
      <c r="C13" s="67" t="s">
        <v>121</v>
      </c>
      <c r="D13" s="65" t="s">
        <v>122</v>
      </c>
      <c r="E13" s="67" t="s">
        <v>73</v>
      </c>
      <c r="F13" s="68" t="s">
        <v>76</v>
      </c>
      <c r="G13" s="73">
        <f>(VLOOKUP(A13,'Emission Factors'!$A$11:$K$93,7))*(VLOOKUP(A13,'Emission Factors'!$A$11:$K$93,10))</f>
        <v>8.7276793883721851E-2</v>
      </c>
      <c r="H13" s="67" t="s">
        <v>72</v>
      </c>
    </row>
    <row r="14" spans="1:8" x14ac:dyDescent="0.25">
      <c r="A14" s="67" t="s">
        <v>124</v>
      </c>
      <c r="B14" s="67" t="s">
        <v>84</v>
      </c>
      <c r="C14" s="67" t="s">
        <v>125</v>
      </c>
      <c r="D14" s="65" t="s">
        <v>126</v>
      </c>
      <c r="E14" s="67" t="s">
        <v>73</v>
      </c>
      <c r="F14" s="68" t="s">
        <v>76</v>
      </c>
      <c r="G14" s="73">
        <f>(VLOOKUP(A14,'Emission Factors'!$A$11:$K$93,7))*(VLOOKUP(A14,'Emission Factors'!$A$11:$K$93,10))</f>
        <v>0.57076560393836484</v>
      </c>
      <c r="H14" s="67" t="s">
        <v>72</v>
      </c>
    </row>
    <row r="15" spans="1:8" x14ac:dyDescent="0.25">
      <c r="A15" s="67" t="s">
        <v>128</v>
      </c>
      <c r="B15" s="67" t="s">
        <v>84</v>
      </c>
      <c r="C15" s="67" t="s">
        <v>129</v>
      </c>
      <c r="D15" s="65" t="s">
        <v>130</v>
      </c>
      <c r="E15" s="67" t="s">
        <v>73</v>
      </c>
      <c r="F15" s="68" t="s">
        <v>76</v>
      </c>
      <c r="G15" s="73">
        <f>(VLOOKUP(A15,'Emission Factors'!$A$11:$K$93,7))*(VLOOKUP(A15,'Emission Factors'!$A$11:$K$93,10))</f>
        <v>0.14797115180831436</v>
      </c>
      <c r="H15" s="67" t="s">
        <v>72</v>
      </c>
    </row>
    <row r="16" spans="1:8" x14ac:dyDescent="0.25">
      <c r="A16" s="67" t="s">
        <v>132</v>
      </c>
      <c r="B16" s="67" t="s">
        <v>84</v>
      </c>
      <c r="C16" s="67" t="s">
        <v>133</v>
      </c>
      <c r="D16" s="65" t="s">
        <v>134</v>
      </c>
      <c r="E16" s="67" t="s">
        <v>73</v>
      </c>
      <c r="F16" s="68" t="s">
        <v>76</v>
      </c>
      <c r="G16" s="73">
        <f>(VLOOKUP(A16,'Emission Factors'!$A$11:$K$93,7))*(VLOOKUP(A16,'Emission Factors'!$A$11:$K$93,10))</f>
        <v>0.40272463950817167</v>
      </c>
      <c r="H16" s="67" t="s">
        <v>72</v>
      </c>
    </row>
    <row r="17" spans="1:8" x14ac:dyDescent="0.25">
      <c r="A17" s="67" t="s">
        <v>136</v>
      </c>
      <c r="B17" s="67" t="s">
        <v>84</v>
      </c>
      <c r="C17" s="67" t="s">
        <v>137</v>
      </c>
      <c r="D17" s="65" t="s">
        <v>138</v>
      </c>
      <c r="E17" s="67" t="s">
        <v>73</v>
      </c>
      <c r="F17" s="68" t="s">
        <v>76</v>
      </c>
      <c r="G17" s="73">
        <f>(VLOOKUP(A17,'Emission Factors'!$A$11:$K$93,7))*(VLOOKUP(A17,'Emission Factors'!$A$11:$K$93,10))</f>
        <v>9.8935447664801585E-2</v>
      </c>
      <c r="H17" s="67" t="s">
        <v>72</v>
      </c>
    </row>
    <row r="18" spans="1:8" x14ac:dyDescent="0.25">
      <c r="A18" s="67" t="s">
        <v>140</v>
      </c>
      <c r="B18" s="67" t="s">
        <v>84</v>
      </c>
      <c r="C18" s="67" t="s">
        <v>141</v>
      </c>
      <c r="D18" s="65" t="s">
        <v>142</v>
      </c>
      <c r="E18" s="67" t="s">
        <v>73</v>
      </c>
      <c r="F18" s="68" t="s">
        <v>76</v>
      </c>
      <c r="G18" s="73">
        <f>(VLOOKUP(A18,'Emission Factors'!$A$11:$K$93,7))*(VLOOKUP(A18,'Emission Factors'!$A$11:$K$93,10))</f>
        <v>0.13947182568406871</v>
      </c>
      <c r="H18" s="67" t="s">
        <v>72</v>
      </c>
    </row>
    <row r="19" spans="1:8" x14ac:dyDescent="0.25">
      <c r="A19" s="67" t="s">
        <v>144</v>
      </c>
      <c r="B19" s="67" t="s">
        <v>84</v>
      </c>
      <c r="C19" s="67" t="s">
        <v>145</v>
      </c>
      <c r="D19" s="65" t="s">
        <v>146</v>
      </c>
      <c r="E19" s="67" t="s">
        <v>73</v>
      </c>
      <c r="F19" s="68" t="s">
        <v>76</v>
      </c>
      <c r="G19" s="73">
        <f>(VLOOKUP(A19,'Emission Factors'!$A$11:$K$93,7))*(VLOOKUP(A19,'Emission Factors'!$A$11:$K$93,10))</f>
        <v>0.48732996470346357</v>
      </c>
      <c r="H19" s="67" t="s">
        <v>72</v>
      </c>
    </row>
    <row r="20" spans="1:8" x14ac:dyDescent="0.25">
      <c r="A20" s="67" t="s">
        <v>148</v>
      </c>
      <c r="B20" s="67" t="s">
        <v>84</v>
      </c>
      <c r="C20" s="67" t="s">
        <v>149</v>
      </c>
      <c r="D20" s="65" t="s">
        <v>150</v>
      </c>
      <c r="E20" s="67" t="s">
        <v>73</v>
      </c>
      <c r="F20" s="68" t="s">
        <v>76</v>
      </c>
      <c r="G20" s="73">
        <f>(VLOOKUP(A20,'Emission Factors'!$A$11:$K$93,7))*(VLOOKUP(A20,'Emission Factors'!$A$11:$K$93,10))</f>
        <v>7.721690684247258E-2</v>
      </c>
      <c r="H20" s="67" t="s">
        <v>72</v>
      </c>
    </row>
    <row r="21" spans="1:8" x14ac:dyDescent="0.25">
      <c r="A21" s="67" t="s">
        <v>152</v>
      </c>
      <c r="B21" s="67" t="s">
        <v>84</v>
      </c>
      <c r="C21" s="67" t="s">
        <v>153</v>
      </c>
      <c r="D21" s="65" t="s">
        <v>154</v>
      </c>
      <c r="E21" s="67" t="s">
        <v>73</v>
      </c>
      <c r="F21" s="68" t="s">
        <v>76</v>
      </c>
      <c r="G21" s="73">
        <f>(VLOOKUP(A21,'Emission Factors'!$A$11:$K$93,7))*(VLOOKUP(A21,'Emission Factors'!$A$11:$K$93,10))</f>
        <v>0.13605093508634328</v>
      </c>
      <c r="H21" s="67" t="s">
        <v>72</v>
      </c>
    </row>
    <row r="22" spans="1:8" x14ac:dyDescent="0.25">
      <c r="A22" s="67" t="s">
        <v>156</v>
      </c>
      <c r="B22" s="67" t="s">
        <v>84</v>
      </c>
      <c r="C22" s="67" t="s">
        <v>157</v>
      </c>
      <c r="D22" s="65" t="s">
        <v>158</v>
      </c>
      <c r="E22" s="67" t="s">
        <v>73</v>
      </c>
      <c r="F22" s="68" t="s">
        <v>76</v>
      </c>
      <c r="G22" s="73">
        <f>(VLOOKUP(A22,'Emission Factors'!$A$11:$K$93,7))*(VLOOKUP(A22,'Emission Factors'!$A$11:$K$93,10))</f>
        <v>3.7050831413680894E-2</v>
      </c>
      <c r="H22" s="67" t="s">
        <v>72</v>
      </c>
    </row>
    <row r="23" spans="1:8" x14ac:dyDescent="0.25">
      <c r="A23" s="67" t="s">
        <v>160</v>
      </c>
      <c r="B23" s="67" t="s">
        <v>84</v>
      </c>
      <c r="C23" s="67" t="s">
        <v>161</v>
      </c>
      <c r="D23" s="65" t="s">
        <v>162</v>
      </c>
      <c r="E23" s="67" t="s">
        <v>73</v>
      </c>
      <c r="F23" s="68" t="s">
        <v>76</v>
      </c>
      <c r="G23" s="73">
        <f>(VLOOKUP(A23,'Emission Factors'!$A$11:$K$93,7))*(VLOOKUP(A23,'Emission Factors'!$A$11:$K$93,10))</f>
        <v>5.2100986698003872E-2</v>
      </c>
      <c r="H23" s="67" t="s">
        <v>72</v>
      </c>
    </row>
    <row r="24" spans="1:8" x14ac:dyDescent="0.25">
      <c r="A24" s="67" t="s">
        <v>164</v>
      </c>
      <c r="B24" s="67" t="s">
        <v>84</v>
      </c>
      <c r="C24" s="67" t="s">
        <v>165</v>
      </c>
      <c r="D24" s="65" t="s">
        <v>166</v>
      </c>
      <c r="E24" s="67" t="s">
        <v>73</v>
      </c>
      <c r="F24" s="68" t="s">
        <v>76</v>
      </c>
      <c r="G24" s="73">
        <f>(VLOOKUP(A24,'Emission Factors'!$A$11:$K$93,7))*(VLOOKUP(A24,'Emission Factors'!$A$11:$K$93,10))</f>
        <v>0.12378098814003426</v>
      </c>
      <c r="H24" s="67" t="s">
        <v>72</v>
      </c>
    </row>
    <row r="25" spans="1:8" x14ac:dyDescent="0.25">
      <c r="A25" s="67" t="s">
        <v>168</v>
      </c>
      <c r="B25" s="67" t="s">
        <v>84</v>
      </c>
      <c r="C25" s="67" t="s">
        <v>169</v>
      </c>
      <c r="D25" s="65" t="s">
        <v>170</v>
      </c>
      <c r="E25" s="67" t="s">
        <v>73</v>
      </c>
      <c r="F25" s="68" t="s">
        <v>76</v>
      </c>
      <c r="G25" s="73">
        <f>(VLOOKUP(A25,'Emission Factors'!$A$11:$K$93,7))*(VLOOKUP(A25,'Emission Factors'!$A$11:$K$93,10))</f>
        <v>0.11852915695606918</v>
      </c>
      <c r="H25" s="67" t="s">
        <v>72</v>
      </c>
    </row>
    <row r="26" spans="1:8" x14ac:dyDescent="0.25">
      <c r="A26" s="67" t="s">
        <v>172</v>
      </c>
      <c r="B26" s="67" t="s">
        <v>84</v>
      </c>
      <c r="C26" s="67" t="s">
        <v>173</v>
      </c>
      <c r="D26" s="65" t="s">
        <v>174</v>
      </c>
      <c r="E26" s="67" t="s">
        <v>73</v>
      </c>
      <c r="F26" s="68" t="s">
        <v>76</v>
      </c>
      <c r="G26" s="73">
        <f>(VLOOKUP(A26,'Emission Factors'!$A$11:$K$93,7))*(VLOOKUP(A26,'Emission Factors'!$A$11:$K$93,10))</f>
        <v>5.9521733054753639E-2</v>
      </c>
      <c r="H26" s="67" t="s">
        <v>72</v>
      </c>
    </row>
    <row r="27" spans="1:8" x14ac:dyDescent="0.25">
      <c r="A27" s="67" t="s">
        <v>176</v>
      </c>
      <c r="B27" s="67" t="s">
        <v>84</v>
      </c>
      <c r="C27" s="67" t="s">
        <v>177</v>
      </c>
      <c r="D27" s="65" t="s">
        <v>178</v>
      </c>
      <c r="E27" s="67" t="s">
        <v>73</v>
      </c>
      <c r="F27" s="68" t="s">
        <v>76</v>
      </c>
      <c r="G27" s="73">
        <f>(VLOOKUP(A27,'Emission Factors'!$A$11:$K$93,7))*(VLOOKUP(A27,'Emission Factors'!$A$11:$K$93,10))</f>
        <v>0.10489849493523536</v>
      </c>
      <c r="H27" s="67" t="s">
        <v>72</v>
      </c>
    </row>
    <row r="28" spans="1:8" x14ac:dyDescent="0.25">
      <c r="A28" s="67" t="s">
        <v>180</v>
      </c>
      <c r="B28" s="67" t="s">
        <v>84</v>
      </c>
      <c r="C28" s="67" t="s">
        <v>181</v>
      </c>
      <c r="D28" s="65" t="s">
        <v>182</v>
      </c>
      <c r="E28" s="67" t="s">
        <v>73</v>
      </c>
      <c r="F28" s="68" t="s">
        <v>76</v>
      </c>
      <c r="G28" s="73">
        <f>(VLOOKUP(A28,'Emission Factors'!$A$11:$K$93,7))*(VLOOKUP(A28,'Emission Factors'!$A$11:$K$93,10))</f>
        <v>5.3429373768598288E-3</v>
      </c>
      <c r="H28" s="67" t="s">
        <v>72</v>
      </c>
    </row>
    <row r="29" spans="1:8" x14ac:dyDescent="0.25">
      <c r="A29" s="67" t="s">
        <v>184</v>
      </c>
      <c r="B29" s="67" t="s">
        <v>84</v>
      </c>
      <c r="C29" s="67" t="s">
        <v>185</v>
      </c>
      <c r="D29" s="65" t="s">
        <v>186</v>
      </c>
      <c r="E29" s="67" t="s">
        <v>73</v>
      </c>
      <c r="F29" s="68" t="s">
        <v>76</v>
      </c>
      <c r="G29" s="73">
        <f>(VLOOKUP(A29,'Emission Factors'!$A$11:$K$93,7))*(VLOOKUP(A29,'Emission Factors'!$A$11:$K$93,10))</f>
        <v>0.11245443112660312</v>
      </c>
      <c r="H29" s="67" t="s">
        <v>72</v>
      </c>
    </row>
    <row r="30" spans="1:8" x14ac:dyDescent="0.25">
      <c r="A30" s="67" t="s">
        <v>188</v>
      </c>
      <c r="B30" s="67" t="s">
        <v>84</v>
      </c>
      <c r="C30" s="67" t="s">
        <v>189</v>
      </c>
      <c r="D30" s="65" t="s">
        <v>190</v>
      </c>
      <c r="E30" s="67" t="s">
        <v>73</v>
      </c>
      <c r="F30" s="68" t="s">
        <v>76</v>
      </c>
      <c r="G30" s="73">
        <f>(VLOOKUP(A30,'Emission Factors'!$A$11:$K$93,7))*(VLOOKUP(A30,'Emission Factors'!$A$11:$K$93,10))</f>
        <v>0.10006692780236541</v>
      </c>
      <c r="H30" s="67" t="s">
        <v>72</v>
      </c>
    </row>
    <row r="31" spans="1:8" x14ac:dyDescent="0.25">
      <c r="A31" s="67" t="s">
        <v>192</v>
      </c>
      <c r="B31" s="67" t="s">
        <v>84</v>
      </c>
      <c r="C31" s="67" t="s">
        <v>193</v>
      </c>
      <c r="D31" s="65" t="s">
        <v>194</v>
      </c>
      <c r="E31" s="67" t="s">
        <v>73</v>
      </c>
      <c r="F31" s="68" t="s">
        <v>76</v>
      </c>
      <c r="G31" s="73">
        <f>(VLOOKUP(A31,'Emission Factors'!$A$11:$K$93,7))*(VLOOKUP(A31,'Emission Factors'!$A$11:$K$93,10))</f>
        <v>3.6474805161830215E-2</v>
      </c>
      <c r="H31" s="67" t="s">
        <v>72</v>
      </c>
    </row>
    <row r="32" spans="1:8" x14ac:dyDescent="0.25">
      <c r="A32" s="67" t="s">
        <v>196</v>
      </c>
      <c r="B32" s="67" t="s">
        <v>84</v>
      </c>
      <c r="C32" s="67" t="s">
        <v>197</v>
      </c>
      <c r="D32" s="65" t="s">
        <v>198</v>
      </c>
      <c r="E32" s="67" t="s">
        <v>73</v>
      </c>
      <c r="F32" s="68" t="s">
        <v>76</v>
      </c>
      <c r="G32" s="73">
        <f>(VLOOKUP(A32,'Emission Factors'!$A$11:$K$93,7))*(VLOOKUP(A32,'Emission Factors'!$A$11:$K$93,10))</f>
        <v>5.2465411469582876E-2</v>
      </c>
      <c r="H32" s="67" t="s">
        <v>72</v>
      </c>
    </row>
    <row r="33" spans="1:8" x14ac:dyDescent="0.25">
      <c r="A33" s="67" t="s">
        <v>200</v>
      </c>
      <c r="B33" s="67" t="s">
        <v>84</v>
      </c>
      <c r="C33" s="67" t="s">
        <v>201</v>
      </c>
      <c r="D33" s="65" t="s">
        <v>202</v>
      </c>
      <c r="E33" s="67" t="s">
        <v>73</v>
      </c>
      <c r="F33" s="68" t="s">
        <v>76</v>
      </c>
      <c r="G33" s="73">
        <f>(VLOOKUP(A33,'Emission Factors'!$A$11:$K$93,7))*(VLOOKUP(A33,'Emission Factors'!$A$11:$K$93,10))</f>
        <v>0.12774557698567995</v>
      </c>
      <c r="H33" s="67" t="s">
        <v>72</v>
      </c>
    </row>
    <row r="34" spans="1:8" x14ac:dyDescent="0.25">
      <c r="A34" s="67" t="s">
        <v>204</v>
      </c>
      <c r="B34" s="67" t="s">
        <v>84</v>
      </c>
      <c r="C34" s="67" t="s">
        <v>205</v>
      </c>
      <c r="D34" s="65" t="s">
        <v>206</v>
      </c>
      <c r="E34" s="67" t="s">
        <v>73</v>
      </c>
      <c r="F34" s="68" t="s">
        <v>76</v>
      </c>
      <c r="G34" s="73">
        <f>(VLOOKUP(A34,'Emission Factors'!$A$11:$K$93,7))*(VLOOKUP(A34,'Emission Factors'!$A$11:$K$93,10))</f>
        <v>5.9213147562690777E-2</v>
      </c>
      <c r="H34" s="67" t="s">
        <v>72</v>
      </c>
    </row>
    <row r="35" spans="1:8" x14ac:dyDescent="0.25">
      <c r="A35" s="67" t="s">
        <v>208</v>
      </c>
      <c r="B35" s="67" t="s">
        <v>84</v>
      </c>
      <c r="C35" s="67" t="s">
        <v>209</v>
      </c>
      <c r="D35" s="65" t="s">
        <v>210</v>
      </c>
      <c r="E35" s="67" t="s">
        <v>73</v>
      </c>
      <c r="F35" s="68" t="s">
        <v>76</v>
      </c>
      <c r="G35" s="73">
        <f>(VLOOKUP(A35,'Emission Factors'!$A$11:$K$93,7))*(VLOOKUP(A35,'Emission Factors'!$A$11:$K$93,10))</f>
        <v>0.27272785788515691</v>
      </c>
      <c r="H35" s="67" t="s">
        <v>72</v>
      </c>
    </row>
    <row r="36" spans="1:8" x14ac:dyDescent="0.25">
      <c r="A36" s="67" t="s">
        <v>212</v>
      </c>
      <c r="B36" s="67" t="s">
        <v>84</v>
      </c>
      <c r="C36" s="67" t="s">
        <v>213</v>
      </c>
      <c r="D36" s="65" t="s">
        <v>214</v>
      </c>
      <c r="E36" s="67" t="s">
        <v>73</v>
      </c>
      <c r="F36" s="68" t="s">
        <v>76</v>
      </c>
      <c r="G36" s="73">
        <f>(VLOOKUP(A36,'Emission Factors'!$A$11:$K$93,7))*(VLOOKUP(A36,'Emission Factors'!$A$11:$K$93,10))</f>
        <v>0.13855488593622478</v>
      </c>
      <c r="H36" s="67" t="s">
        <v>72</v>
      </c>
    </row>
    <row r="37" spans="1:8" x14ac:dyDescent="0.25">
      <c r="A37" s="67" t="s">
        <v>216</v>
      </c>
      <c r="B37" s="67" t="s">
        <v>84</v>
      </c>
      <c r="C37" s="67" t="s">
        <v>217</v>
      </c>
      <c r="D37" s="65" t="s">
        <v>218</v>
      </c>
      <c r="E37" s="67" t="s">
        <v>73</v>
      </c>
      <c r="F37" s="68" t="s">
        <v>76</v>
      </c>
      <c r="G37" s="73">
        <f>(VLOOKUP(A37,'Emission Factors'!$A$11:$K$93,7))*(VLOOKUP(A37,'Emission Factors'!$A$11:$K$93,10))</f>
        <v>0.12231153341592539</v>
      </c>
      <c r="H37" s="67" t="s">
        <v>72</v>
      </c>
    </row>
    <row r="38" spans="1:8" x14ac:dyDescent="0.25">
      <c r="A38" s="67" t="s">
        <v>220</v>
      </c>
      <c r="B38" s="67" t="s">
        <v>84</v>
      </c>
      <c r="C38" s="67" t="s">
        <v>221</v>
      </c>
      <c r="D38" s="65" t="s">
        <v>222</v>
      </c>
      <c r="E38" s="67" t="s">
        <v>73</v>
      </c>
      <c r="F38" s="68" t="s">
        <v>76</v>
      </c>
      <c r="G38" s="73">
        <f>(VLOOKUP(A38,'Emission Factors'!$A$11:$K$93,7))*(VLOOKUP(A38,'Emission Factors'!$A$11:$K$93,10))</f>
        <v>4.9214977619854064E-2</v>
      </c>
      <c r="H38" s="67" t="s">
        <v>72</v>
      </c>
    </row>
    <row r="39" spans="1:8" x14ac:dyDescent="0.25">
      <c r="A39" s="67" t="s">
        <v>224</v>
      </c>
      <c r="B39" s="67" t="s">
        <v>84</v>
      </c>
      <c r="C39" s="67" t="s">
        <v>225</v>
      </c>
      <c r="D39" s="65" t="s">
        <v>226</v>
      </c>
      <c r="E39" s="67" t="s">
        <v>73</v>
      </c>
      <c r="F39" s="68" t="s">
        <v>76</v>
      </c>
      <c r="G39" s="73">
        <f>(VLOOKUP(A39,'Emission Factors'!$A$11:$K$93,7))*(VLOOKUP(A39,'Emission Factors'!$A$11:$K$93,10))</f>
        <v>0.16423801560419948</v>
      </c>
      <c r="H39" s="67" t="s">
        <v>72</v>
      </c>
    </row>
    <row r="40" spans="1:8" x14ac:dyDescent="0.25">
      <c r="A40" s="67" t="s">
        <v>228</v>
      </c>
      <c r="B40" s="67" t="s">
        <v>84</v>
      </c>
      <c r="C40" s="67" t="s">
        <v>229</v>
      </c>
      <c r="D40" s="65" t="s">
        <v>230</v>
      </c>
      <c r="E40" s="67" t="s">
        <v>73</v>
      </c>
      <c r="F40" s="68" t="s">
        <v>76</v>
      </c>
      <c r="G40" s="73">
        <f>(VLOOKUP(A40,'Emission Factors'!$A$11:$K$93,7))*(VLOOKUP(A40,'Emission Factors'!$A$11:$K$93,10))</f>
        <v>0.12974991322936447</v>
      </c>
      <c r="H40" s="67" t="s">
        <v>72</v>
      </c>
    </row>
    <row r="41" spans="1:8" x14ac:dyDescent="0.25">
      <c r="A41" s="67" t="s">
        <v>232</v>
      </c>
      <c r="B41" s="67" t="s">
        <v>84</v>
      </c>
      <c r="C41" s="67" t="s">
        <v>233</v>
      </c>
      <c r="D41" s="65" t="s">
        <v>234</v>
      </c>
      <c r="E41" s="67" t="s">
        <v>73</v>
      </c>
      <c r="F41" s="68" t="s">
        <v>76</v>
      </c>
      <c r="G41" s="73">
        <f>(VLOOKUP(A41,'Emission Factors'!$A$11:$K$93,7))*(VLOOKUP(A41,'Emission Factors'!$A$11:$K$93,10))</f>
        <v>4.61203059708808E-2</v>
      </c>
      <c r="H41" s="67" t="s">
        <v>72</v>
      </c>
    </row>
    <row r="42" spans="1:8" x14ac:dyDescent="0.25">
      <c r="A42" s="67" t="s">
        <v>236</v>
      </c>
      <c r="B42" s="67" t="s">
        <v>84</v>
      </c>
      <c r="C42" s="67" t="s">
        <v>237</v>
      </c>
      <c r="D42" s="65" t="s">
        <v>238</v>
      </c>
      <c r="E42" s="67" t="s">
        <v>73</v>
      </c>
      <c r="F42" s="68" t="s">
        <v>76</v>
      </c>
      <c r="G42" s="73">
        <f>(VLOOKUP(A42,'Emission Factors'!$A$11:$K$93,7))*(VLOOKUP(A42,'Emission Factors'!$A$11:$K$93,10))</f>
        <v>0.14357454327378064</v>
      </c>
      <c r="H42" s="67" t="s">
        <v>72</v>
      </c>
    </row>
    <row r="43" spans="1:8" x14ac:dyDescent="0.25">
      <c r="A43" s="67" t="s">
        <v>240</v>
      </c>
      <c r="B43" s="67" t="s">
        <v>84</v>
      </c>
      <c r="C43" s="67" t="s">
        <v>241</v>
      </c>
      <c r="D43" s="65" t="s">
        <v>242</v>
      </c>
      <c r="E43" s="67" t="s">
        <v>73</v>
      </c>
      <c r="F43" s="68" t="s">
        <v>76</v>
      </c>
      <c r="G43" s="73">
        <f>(VLOOKUP(A43,'Emission Factors'!$A$11:$K$93,7))*(VLOOKUP(A43,'Emission Factors'!$A$11:$K$93,10))</f>
        <v>0.11785614669242732</v>
      </c>
      <c r="H43" s="67" t="s">
        <v>72</v>
      </c>
    </row>
    <row r="44" spans="1:8" x14ac:dyDescent="0.25">
      <c r="A44" s="67" t="s">
        <v>244</v>
      </c>
      <c r="B44" s="67" t="s">
        <v>84</v>
      </c>
      <c r="C44" s="67" t="s">
        <v>245</v>
      </c>
      <c r="D44" s="65" t="s">
        <v>246</v>
      </c>
      <c r="E44" s="67" t="s">
        <v>73</v>
      </c>
      <c r="F44" s="68" t="s">
        <v>76</v>
      </c>
      <c r="G44" s="73">
        <f>(VLOOKUP(A44,'Emission Factors'!$A$11:$K$93,7))*(VLOOKUP(A44,'Emission Factors'!$A$11:$K$93,10))</f>
        <v>7.190041965064671E-2</v>
      </c>
      <c r="H44" s="67" t="s">
        <v>72</v>
      </c>
    </row>
    <row r="45" spans="1:8" x14ac:dyDescent="0.25">
      <c r="A45" s="67" t="s">
        <v>248</v>
      </c>
      <c r="B45" s="67" t="s">
        <v>84</v>
      </c>
      <c r="C45" s="67" t="s">
        <v>249</v>
      </c>
      <c r="D45" s="65" t="s">
        <v>250</v>
      </c>
      <c r="E45" s="67" t="s">
        <v>73</v>
      </c>
      <c r="F45" s="68" t="s">
        <v>76</v>
      </c>
      <c r="G45" s="73">
        <f>(VLOOKUP(A45,'Emission Factors'!$A$11:$K$93,7))*(VLOOKUP(A45,'Emission Factors'!$A$11:$K$93,10))</f>
        <v>8.2900757715325665E-2</v>
      </c>
      <c r="H45" s="67" t="s">
        <v>72</v>
      </c>
    </row>
    <row r="46" spans="1:8" x14ac:dyDescent="0.25">
      <c r="A46" s="67" t="s">
        <v>252</v>
      </c>
      <c r="B46" s="67" t="s">
        <v>84</v>
      </c>
      <c r="C46" s="67" t="s">
        <v>253</v>
      </c>
      <c r="D46" s="65" t="s">
        <v>254</v>
      </c>
      <c r="E46" s="67" t="s">
        <v>73</v>
      </c>
      <c r="F46" s="68" t="s">
        <v>76</v>
      </c>
      <c r="G46" s="73">
        <f>(VLOOKUP(A46,'Emission Factors'!$A$11:$K$93,7))*(VLOOKUP(A46,'Emission Factors'!$A$11:$K$93,10))</f>
        <v>2.6914532726777948E-2</v>
      </c>
      <c r="H46" s="67" t="s">
        <v>72</v>
      </c>
    </row>
    <row r="47" spans="1:8" x14ac:dyDescent="0.25">
      <c r="A47" s="67" t="s">
        <v>256</v>
      </c>
      <c r="B47" s="67" t="s">
        <v>84</v>
      </c>
      <c r="C47" s="67" t="s">
        <v>257</v>
      </c>
      <c r="D47" s="65" t="s">
        <v>258</v>
      </c>
      <c r="E47" s="67" t="s">
        <v>73</v>
      </c>
      <c r="F47" s="68" t="s">
        <v>76</v>
      </c>
      <c r="G47" s="73">
        <f>(VLOOKUP(A47,'Emission Factors'!$A$11:$K$93,7))*(VLOOKUP(A47,'Emission Factors'!$A$11:$K$93,10))</f>
        <v>0.11365056727202774</v>
      </c>
      <c r="H47" s="67" t="s">
        <v>72</v>
      </c>
    </row>
    <row r="48" spans="1:8" x14ac:dyDescent="0.25">
      <c r="A48" s="67" t="s">
        <v>260</v>
      </c>
      <c r="B48" s="67" t="s">
        <v>84</v>
      </c>
      <c r="C48" s="67" t="s">
        <v>80</v>
      </c>
      <c r="D48" s="65" t="s">
        <v>261</v>
      </c>
      <c r="E48" s="67" t="s">
        <v>73</v>
      </c>
      <c r="F48" s="68" t="s">
        <v>76</v>
      </c>
      <c r="G48" s="73">
        <f>(VLOOKUP(A48,'Emission Factors'!$A$11:$K$93,7))*(VLOOKUP(A48,'Emission Factors'!$A$11:$K$93,10))</f>
        <v>8.248049366423052E-2</v>
      </c>
      <c r="H48" s="67" t="s">
        <v>72</v>
      </c>
    </row>
    <row r="49" spans="1:8" x14ac:dyDescent="0.25">
      <c r="A49" s="67" t="s">
        <v>263</v>
      </c>
      <c r="B49" s="67" t="s">
        <v>84</v>
      </c>
      <c r="C49" s="67" t="s">
        <v>264</v>
      </c>
      <c r="D49" s="65" t="s">
        <v>265</v>
      </c>
      <c r="E49" s="67" t="s">
        <v>73</v>
      </c>
      <c r="F49" s="68" t="s">
        <v>76</v>
      </c>
      <c r="G49" s="73">
        <f>(VLOOKUP(A49,'Emission Factors'!$A$11:$K$93,7))*(VLOOKUP(A49,'Emission Factors'!$A$11:$K$93,10))</f>
        <v>5.6832630909634418E-2</v>
      </c>
      <c r="H49" s="67" t="s">
        <v>72</v>
      </c>
    </row>
    <row r="50" spans="1:8" x14ac:dyDescent="0.25">
      <c r="A50" s="67" t="s">
        <v>267</v>
      </c>
      <c r="B50" s="67" t="s">
        <v>84</v>
      </c>
      <c r="C50" s="67" t="s">
        <v>268</v>
      </c>
      <c r="D50" s="65" t="s">
        <v>269</v>
      </c>
      <c r="E50" s="67" t="s">
        <v>73</v>
      </c>
      <c r="F50" s="68" t="s">
        <v>76</v>
      </c>
      <c r="G50" s="73">
        <f>(VLOOKUP(A50,'Emission Factors'!$A$11:$K$93,7))*(VLOOKUP(A50,'Emission Factors'!$A$11:$K$93,10))</f>
        <v>0.12247905125447379</v>
      </c>
      <c r="H50" s="67" t="s">
        <v>72</v>
      </c>
    </row>
    <row r="51" spans="1:8" x14ac:dyDescent="0.25">
      <c r="A51" s="67" t="s">
        <v>271</v>
      </c>
      <c r="B51" s="67" t="s">
        <v>84</v>
      </c>
      <c r="C51" s="67" t="s">
        <v>272</v>
      </c>
      <c r="D51" s="65" t="s">
        <v>273</v>
      </c>
      <c r="E51" s="67" t="s">
        <v>73</v>
      </c>
      <c r="F51" s="68" t="s">
        <v>76</v>
      </c>
      <c r="G51" s="73">
        <f>(VLOOKUP(A51,'Emission Factors'!$A$11:$K$93,7))*(VLOOKUP(A51,'Emission Factors'!$A$11:$K$93,10))</f>
        <v>1.7698112697167156E-2</v>
      </c>
      <c r="H51" s="67" t="s">
        <v>72</v>
      </c>
    </row>
    <row r="52" spans="1:8" x14ac:dyDescent="0.25">
      <c r="A52" s="67" t="s">
        <v>275</v>
      </c>
      <c r="B52" s="67" t="s">
        <v>84</v>
      </c>
      <c r="C52" s="67" t="s">
        <v>276</v>
      </c>
      <c r="D52" s="65" t="s">
        <v>277</v>
      </c>
      <c r="E52" s="67" t="s">
        <v>73</v>
      </c>
      <c r="F52" s="68" t="s">
        <v>76</v>
      </c>
      <c r="G52" s="73">
        <f>(VLOOKUP(A52,'Emission Factors'!$A$11:$K$93,7))*(VLOOKUP(A52,'Emission Factors'!$A$11:$K$93,10))</f>
        <v>3.3988487768638019E-2</v>
      </c>
      <c r="H52" s="67" t="s">
        <v>72</v>
      </c>
    </row>
    <row r="53" spans="1:8" x14ac:dyDescent="0.25">
      <c r="A53" s="67" t="s">
        <v>279</v>
      </c>
      <c r="B53" s="67" t="s">
        <v>84</v>
      </c>
      <c r="C53" s="67" t="s">
        <v>280</v>
      </c>
      <c r="D53" s="65" t="s">
        <v>281</v>
      </c>
      <c r="E53" s="67" t="s">
        <v>73</v>
      </c>
      <c r="F53" s="68" t="s">
        <v>76</v>
      </c>
      <c r="G53" s="73">
        <f>(VLOOKUP(A53,'Emission Factors'!$A$11:$K$93,7))*(VLOOKUP(A53,'Emission Factors'!$A$11:$K$93,10))</f>
        <v>0.24074076745075515</v>
      </c>
      <c r="H53" s="67" t="s">
        <v>72</v>
      </c>
    </row>
    <row r="54" spans="1:8" x14ac:dyDescent="0.25">
      <c r="A54" s="67" t="s">
        <v>283</v>
      </c>
      <c r="B54" s="67" t="s">
        <v>84</v>
      </c>
      <c r="C54" s="67" t="s">
        <v>284</v>
      </c>
      <c r="D54" s="65" t="s">
        <v>285</v>
      </c>
      <c r="E54" s="67" t="s">
        <v>73</v>
      </c>
      <c r="F54" s="68" t="s">
        <v>76</v>
      </c>
      <c r="G54" s="73">
        <f>(VLOOKUP(A54,'Emission Factors'!$A$11:$K$93,7))*(VLOOKUP(A54,'Emission Factors'!$A$11:$K$93,10))</f>
        <v>0.11303339628790202</v>
      </c>
      <c r="H54" s="67" t="s">
        <v>72</v>
      </c>
    </row>
    <row r="55" spans="1:8" x14ac:dyDescent="0.25">
      <c r="A55" s="67" t="s">
        <v>287</v>
      </c>
      <c r="B55" s="67" t="s">
        <v>84</v>
      </c>
      <c r="C55" s="67" t="s">
        <v>288</v>
      </c>
      <c r="D55" s="65" t="s">
        <v>289</v>
      </c>
      <c r="E55" s="67" t="s">
        <v>73</v>
      </c>
      <c r="F55" s="68" t="s">
        <v>76</v>
      </c>
      <c r="G55" s="73">
        <f>(VLOOKUP(A55,'Emission Factors'!$A$11:$K$93,7))*(VLOOKUP(A55,'Emission Factors'!$A$11:$K$93,10))</f>
        <v>9.4615250775921519E-2</v>
      </c>
      <c r="H55" s="67" t="s">
        <v>72</v>
      </c>
    </row>
    <row r="56" spans="1:8" x14ac:dyDescent="0.25">
      <c r="A56" s="67" t="s">
        <v>291</v>
      </c>
      <c r="B56" s="67" t="s">
        <v>84</v>
      </c>
      <c r="C56" s="67" t="s">
        <v>292</v>
      </c>
      <c r="D56" s="65" t="s">
        <v>293</v>
      </c>
      <c r="E56" s="67" t="s">
        <v>73</v>
      </c>
      <c r="F56" s="68" t="s">
        <v>76</v>
      </c>
      <c r="G56" s="73">
        <f>(VLOOKUP(A56,'Emission Factors'!$A$11:$K$93,7))*(VLOOKUP(A56,'Emission Factors'!$A$11:$K$93,10))</f>
        <v>7.9015519424781827E-2</v>
      </c>
      <c r="H56" s="67" t="s">
        <v>72</v>
      </c>
    </row>
    <row r="57" spans="1:8" x14ac:dyDescent="0.25">
      <c r="A57" s="67" t="s">
        <v>295</v>
      </c>
      <c r="B57" s="67" t="s">
        <v>84</v>
      </c>
      <c r="C57" s="67" t="s">
        <v>296</v>
      </c>
      <c r="D57" s="65" t="s">
        <v>297</v>
      </c>
      <c r="E57" s="67" t="s">
        <v>73</v>
      </c>
      <c r="F57" s="68" t="s">
        <v>76</v>
      </c>
      <c r="G57" s="73">
        <f>(VLOOKUP(A57,'Emission Factors'!$A$11:$K$93,7))*(VLOOKUP(A57,'Emission Factors'!$A$11:$K$93,10))</f>
        <v>8.6997597486141179E-2</v>
      </c>
      <c r="H57" s="67" t="s">
        <v>72</v>
      </c>
    </row>
    <row r="58" spans="1:8" x14ac:dyDescent="0.25">
      <c r="A58" s="67" t="s">
        <v>299</v>
      </c>
      <c r="B58" s="67" t="s">
        <v>84</v>
      </c>
      <c r="C58" s="67" t="s">
        <v>300</v>
      </c>
      <c r="D58" s="65" t="s">
        <v>301</v>
      </c>
      <c r="E58" s="67" t="s">
        <v>73</v>
      </c>
      <c r="F58" s="68" t="s">
        <v>76</v>
      </c>
      <c r="G58" s="73">
        <f>(VLOOKUP(A58,'Emission Factors'!$A$11:$K$93,7))*(VLOOKUP(A58,'Emission Factors'!$A$11:$K$93,10))</f>
        <v>6.5808060364491355E-2</v>
      </c>
      <c r="H58" s="67" t="s">
        <v>72</v>
      </c>
    </row>
    <row r="59" spans="1:8" x14ac:dyDescent="0.25">
      <c r="A59" s="67" t="s">
        <v>303</v>
      </c>
      <c r="B59" s="67" t="s">
        <v>84</v>
      </c>
      <c r="C59" s="67" t="s">
        <v>304</v>
      </c>
      <c r="D59" s="65" t="s">
        <v>305</v>
      </c>
      <c r="E59" s="67" t="s">
        <v>73</v>
      </c>
      <c r="F59" s="68" t="s">
        <v>76</v>
      </c>
      <c r="G59" s="73">
        <f>(VLOOKUP(A59,'Emission Factors'!$A$11:$K$93,7))*(VLOOKUP(A59,'Emission Factors'!$A$11:$K$93,10))</f>
        <v>5.3667425433903924E-2</v>
      </c>
      <c r="H59" s="67" t="s">
        <v>72</v>
      </c>
    </row>
    <row r="60" spans="1:8" x14ac:dyDescent="0.25">
      <c r="A60" s="67" t="s">
        <v>307</v>
      </c>
      <c r="B60" s="67" t="s">
        <v>84</v>
      </c>
      <c r="C60" s="67" t="s">
        <v>308</v>
      </c>
      <c r="D60" s="65" t="s">
        <v>309</v>
      </c>
      <c r="E60" s="67" t="s">
        <v>73</v>
      </c>
      <c r="F60" s="68" t="s">
        <v>76</v>
      </c>
      <c r="G60" s="73">
        <f>(VLOOKUP(A60,'Emission Factors'!$A$11:$K$93,7))*(VLOOKUP(A60,'Emission Factors'!$A$11:$K$93,10))</f>
        <v>6.5728709809389482E-2</v>
      </c>
      <c r="H60" s="67" t="s">
        <v>72</v>
      </c>
    </row>
    <row r="61" spans="1:8" x14ac:dyDescent="0.25">
      <c r="A61" s="67" t="s">
        <v>311</v>
      </c>
      <c r="B61" s="67" t="s">
        <v>84</v>
      </c>
      <c r="C61" s="67" t="s">
        <v>312</v>
      </c>
      <c r="D61" s="65" t="s">
        <v>313</v>
      </c>
      <c r="E61" s="67" t="s">
        <v>73</v>
      </c>
      <c r="F61" s="68" t="s">
        <v>76</v>
      </c>
      <c r="G61" s="73">
        <f>(VLOOKUP(A61,'Emission Factors'!$A$11:$K$93,7))*(VLOOKUP(A61,'Emission Factors'!$A$11:$K$93,10))</f>
        <v>0.45124015667934991</v>
      </c>
      <c r="H61" s="67" t="s">
        <v>72</v>
      </c>
    </row>
    <row r="62" spans="1:8" x14ac:dyDescent="0.25">
      <c r="A62" s="67" t="s">
        <v>315</v>
      </c>
      <c r="B62" s="67" t="s">
        <v>84</v>
      </c>
      <c r="C62" s="67" t="s">
        <v>316</v>
      </c>
      <c r="D62" s="65" t="s">
        <v>317</v>
      </c>
      <c r="E62" s="67" t="s">
        <v>73</v>
      </c>
      <c r="F62" s="68" t="s">
        <v>76</v>
      </c>
      <c r="G62" s="73">
        <f>(VLOOKUP(A62,'Emission Factors'!$A$11:$K$93,7))*(VLOOKUP(A62,'Emission Factors'!$A$11:$K$93,10))</f>
        <v>7.3596170402268332E-2</v>
      </c>
      <c r="H62" s="67" t="s">
        <v>72</v>
      </c>
    </row>
    <row r="63" spans="1:8" x14ac:dyDescent="0.25">
      <c r="A63" s="67" t="s">
        <v>319</v>
      </c>
      <c r="B63" s="67" t="s">
        <v>84</v>
      </c>
      <c r="C63" s="67" t="s">
        <v>320</v>
      </c>
      <c r="D63" s="65" t="s">
        <v>321</v>
      </c>
      <c r="E63" s="67" t="s">
        <v>73</v>
      </c>
      <c r="F63" s="68" t="s">
        <v>76</v>
      </c>
      <c r="G63" s="73">
        <f>(VLOOKUP(A63,'Emission Factors'!$A$11:$K$93,7))*(VLOOKUP(A63,'Emission Factors'!$A$11:$K$93,10))</f>
        <v>4.3442959463554448E-2</v>
      </c>
      <c r="H63" s="67" t="s">
        <v>72</v>
      </c>
    </row>
    <row r="64" spans="1:8" x14ac:dyDescent="0.25">
      <c r="A64" s="67" t="s">
        <v>323</v>
      </c>
      <c r="B64" s="67" t="s">
        <v>84</v>
      </c>
      <c r="C64" s="67" t="s">
        <v>324</v>
      </c>
      <c r="D64" s="65" t="s">
        <v>325</v>
      </c>
      <c r="E64" s="67" t="s">
        <v>73</v>
      </c>
      <c r="F64" s="68" t="s">
        <v>76</v>
      </c>
      <c r="G64" s="73">
        <f>(VLOOKUP(A64,'Emission Factors'!$A$11:$K$93,7))*(VLOOKUP(A64,'Emission Factors'!$A$11:$K$93,10))</f>
        <v>0.15478648281873128</v>
      </c>
      <c r="H64" s="67" t="s">
        <v>72</v>
      </c>
    </row>
    <row r="65" spans="1:8" x14ac:dyDescent="0.25">
      <c r="A65" s="67" t="s">
        <v>327</v>
      </c>
      <c r="B65" s="67" t="s">
        <v>84</v>
      </c>
      <c r="C65" s="67" t="s">
        <v>328</v>
      </c>
      <c r="D65" s="65" t="s">
        <v>329</v>
      </c>
      <c r="E65" s="67" t="s">
        <v>73</v>
      </c>
      <c r="F65" s="68" t="s">
        <v>76</v>
      </c>
      <c r="G65" s="73">
        <f>(VLOOKUP(A65,'Emission Factors'!$A$11:$K$93,7))*(VLOOKUP(A65,'Emission Factors'!$A$11:$K$93,10))</f>
        <v>7.0889434800459811E-2</v>
      </c>
      <c r="H65" s="67" t="s">
        <v>72</v>
      </c>
    </row>
    <row r="66" spans="1:8" x14ac:dyDescent="0.25">
      <c r="A66" s="67" t="s">
        <v>331</v>
      </c>
      <c r="B66" s="67" t="s">
        <v>84</v>
      </c>
      <c r="C66" s="67" t="s">
        <v>332</v>
      </c>
      <c r="D66" s="65" t="s">
        <v>333</v>
      </c>
      <c r="E66" s="67" t="s">
        <v>73</v>
      </c>
      <c r="F66" s="68" t="s">
        <v>76</v>
      </c>
      <c r="G66" s="73">
        <f>(VLOOKUP(A66,'Emission Factors'!$A$11:$K$93,7))*(VLOOKUP(A66,'Emission Factors'!$A$11:$K$93,10))</f>
        <v>8.7817553222193923E-2</v>
      </c>
      <c r="H66" s="67" t="s">
        <v>72</v>
      </c>
    </row>
    <row r="67" spans="1:8" x14ac:dyDescent="0.25">
      <c r="A67" s="67" t="s">
        <v>335</v>
      </c>
      <c r="B67" s="67" t="s">
        <v>84</v>
      </c>
      <c r="C67" s="67" t="s">
        <v>336</v>
      </c>
      <c r="D67" s="65" t="s">
        <v>337</v>
      </c>
      <c r="E67" s="67" t="s">
        <v>73</v>
      </c>
      <c r="F67" s="68" t="s">
        <v>76</v>
      </c>
      <c r="G67" s="73">
        <f>(VLOOKUP(A67,'Emission Factors'!$A$11:$K$93,7))*(VLOOKUP(A67,'Emission Factors'!$A$11:$K$93,10))</f>
        <v>9.9114721141142864E-2</v>
      </c>
      <c r="H67" s="67" t="s">
        <v>72</v>
      </c>
    </row>
    <row r="68" spans="1:8" x14ac:dyDescent="0.25">
      <c r="A68" s="67" t="s">
        <v>339</v>
      </c>
      <c r="B68" s="67" t="s">
        <v>84</v>
      </c>
      <c r="C68" s="67" t="s">
        <v>340</v>
      </c>
      <c r="D68" s="65" t="s">
        <v>341</v>
      </c>
      <c r="E68" s="67" t="s">
        <v>73</v>
      </c>
      <c r="F68" s="68" t="s">
        <v>76</v>
      </c>
      <c r="G68" s="73">
        <f>(VLOOKUP(A68,'Emission Factors'!$A$11:$K$93,7))*(VLOOKUP(A68,'Emission Factors'!$A$11:$K$93,10))</f>
        <v>1.0743918215321957</v>
      </c>
      <c r="H68" s="67" t="s">
        <v>72</v>
      </c>
    </row>
    <row r="69" spans="1:8" x14ac:dyDescent="0.25">
      <c r="A69" s="67" t="s">
        <v>343</v>
      </c>
      <c r="B69" s="67" t="s">
        <v>84</v>
      </c>
      <c r="C69" s="67" t="s">
        <v>344</v>
      </c>
      <c r="D69" s="65" t="s">
        <v>345</v>
      </c>
      <c r="E69" s="67" t="s">
        <v>73</v>
      </c>
      <c r="F69" s="68" t="s">
        <v>76</v>
      </c>
      <c r="G69" s="73">
        <f>(VLOOKUP(A69,'Emission Factors'!$A$11:$K$93,7))*(VLOOKUP(A69,'Emission Factors'!$A$11:$K$93,10))</f>
        <v>0.11615745703135746</v>
      </c>
      <c r="H69" s="67" t="s">
        <v>72</v>
      </c>
    </row>
    <row r="70" spans="1:8" x14ac:dyDescent="0.25">
      <c r="A70" s="67" t="s">
        <v>347</v>
      </c>
      <c r="B70" s="67" t="s">
        <v>84</v>
      </c>
      <c r="C70" s="67" t="s">
        <v>348</v>
      </c>
      <c r="D70" s="65" t="s">
        <v>349</v>
      </c>
      <c r="E70" s="67" t="s">
        <v>73</v>
      </c>
      <c r="F70" s="68" t="s">
        <v>76</v>
      </c>
      <c r="G70" s="73">
        <f>(VLOOKUP(A70,'Emission Factors'!$A$11:$K$93,7))*(VLOOKUP(A70,'Emission Factors'!$A$11:$K$93,10))</f>
        <v>0.11746527173581435</v>
      </c>
      <c r="H70" s="67" t="s">
        <v>72</v>
      </c>
    </row>
    <row r="71" spans="1:8" x14ac:dyDescent="0.25">
      <c r="A71" s="67" t="s">
        <v>351</v>
      </c>
      <c r="B71" s="67" t="s">
        <v>84</v>
      </c>
      <c r="C71" s="67" t="s">
        <v>352</v>
      </c>
      <c r="D71" s="65" t="s">
        <v>353</v>
      </c>
      <c r="E71" s="67" t="s">
        <v>73</v>
      </c>
      <c r="F71" s="68" t="s">
        <v>76</v>
      </c>
      <c r="G71" s="73">
        <f>(VLOOKUP(A71,'Emission Factors'!$A$11:$K$93,7))*(VLOOKUP(A71,'Emission Factors'!$A$11:$K$93,10))</f>
        <v>6.7183469986257252E-2</v>
      </c>
      <c r="H71" s="67" t="s">
        <v>72</v>
      </c>
    </row>
    <row r="72" spans="1:8" x14ac:dyDescent="0.25">
      <c r="A72" s="67" t="s">
        <v>355</v>
      </c>
      <c r="B72" s="67" t="s">
        <v>84</v>
      </c>
      <c r="C72" s="67" t="s">
        <v>356</v>
      </c>
      <c r="D72" s="65" t="s">
        <v>357</v>
      </c>
      <c r="E72" s="67" t="s">
        <v>73</v>
      </c>
      <c r="F72" s="68" t="s">
        <v>76</v>
      </c>
      <c r="G72" s="73">
        <f>(VLOOKUP(A72,'Emission Factors'!$A$11:$K$93,7))*(VLOOKUP(A72,'Emission Factors'!$A$11:$K$93,10))</f>
        <v>0.21993916637627009</v>
      </c>
      <c r="H72" s="67" t="s">
        <v>72</v>
      </c>
    </row>
    <row r="73" spans="1:8" x14ac:dyDescent="0.25">
      <c r="A73" s="67" t="s">
        <v>359</v>
      </c>
      <c r="B73" s="67" t="s">
        <v>84</v>
      </c>
      <c r="C73" s="67" t="s">
        <v>360</v>
      </c>
      <c r="D73" s="65" t="s">
        <v>361</v>
      </c>
      <c r="E73" s="67" t="s">
        <v>73</v>
      </c>
      <c r="F73" s="68" t="s">
        <v>76</v>
      </c>
      <c r="G73" s="73">
        <f>(VLOOKUP(A73,'Emission Factors'!$A$11:$K$93,7))*(VLOOKUP(A73,'Emission Factors'!$A$11:$K$93,10))</f>
        <v>0.24735331370924504</v>
      </c>
      <c r="H73" s="67" t="s">
        <v>72</v>
      </c>
    </row>
    <row r="74" spans="1:8" x14ac:dyDescent="0.25">
      <c r="A74" s="67" t="s">
        <v>363</v>
      </c>
      <c r="B74" s="67" t="s">
        <v>84</v>
      </c>
      <c r="C74" s="67" t="s">
        <v>364</v>
      </c>
      <c r="D74" s="65" t="s">
        <v>365</v>
      </c>
      <c r="E74" s="67" t="s">
        <v>73</v>
      </c>
      <c r="F74" s="68" t="s">
        <v>76</v>
      </c>
      <c r="G74" s="73">
        <f>(VLOOKUP(A74,'Emission Factors'!$A$11:$K$93,7))*(VLOOKUP(A74,'Emission Factors'!$A$11:$K$93,10))</f>
        <v>0.20871841010297479</v>
      </c>
      <c r="H74" s="67" t="s">
        <v>72</v>
      </c>
    </row>
    <row r="75" spans="1:8" x14ac:dyDescent="0.25">
      <c r="A75" s="67" t="s">
        <v>367</v>
      </c>
      <c r="B75" s="67" t="s">
        <v>84</v>
      </c>
      <c r="C75" s="67" t="s">
        <v>368</v>
      </c>
      <c r="D75" s="65" t="s">
        <v>369</v>
      </c>
      <c r="E75" s="67" t="s">
        <v>73</v>
      </c>
      <c r="F75" s="68" t="s">
        <v>76</v>
      </c>
      <c r="G75" s="73">
        <f>(VLOOKUP(A75,'Emission Factors'!$A$11:$K$93,7))*(VLOOKUP(A75,'Emission Factors'!$A$11:$K$93,10))</f>
        <v>9.1253138367160438E-2</v>
      </c>
      <c r="H75" s="67" t="s">
        <v>72</v>
      </c>
    </row>
    <row r="76" spans="1:8" x14ac:dyDescent="0.25">
      <c r="A76" s="67" t="s">
        <v>371</v>
      </c>
      <c r="B76" s="67" t="s">
        <v>84</v>
      </c>
      <c r="C76" s="67" t="s">
        <v>372</v>
      </c>
      <c r="D76" s="65" t="s">
        <v>373</v>
      </c>
      <c r="E76" s="67" t="s">
        <v>73</v>
      </c>
      <c r="F76" s="68" t="s">
        <v>76</v>
      </c>
      <c r="G76" s="73">
        <f>(VLOOKUP(A76,'Emission Factors'!$A$11:$K$93,7))*(VLOOKUP(A76,'Emission Factors'!$A$11:$K$93,10))</f>
        <v>0.11531105111027076</v>
      </c>
      <c r="H76" s="67" t="s">
        <v>72</v>
      </c>
    </row>
    <row r="77" spans="1:8" x14ac:dyDescent="0.25">
      <c r="A77" s="67" t="s">
        <v>375</v>
      </c>
      <c r="B77" s="67" t="s">
        <v>84</v>
      </c>
      <c r="C77" s="67" t="s">
        <v>376</v>
      </c>
      <c r="D77" s="65" t="s">
        <v>377</v>
      </c>
      <c r="E77" s="67" t="s">
        <v>73</v>
      </c>
      <c r="F77" s="68" t="s">
        <v>76</v>
      </c>
      <c r="G77" s="73">
        <f>(VLOOKUP(A77,'Emission Factors'!$A$11:$K$93,7))*(VLOOKUP(A77,'Emission Factors'!$A$11:$K$93,10))</f>
        <v>0.1650667880685969</v>
      </c>
      <c r="H77" s="67" t="s">
        <v>72</v>
      </c>
    </row>
    <row r="78" spans="1:8" x14ac:dyDescent="0.25">
      <c r="A78" s="67" t="s">
        <v>379</v>
      </c>
      <c r="B78" s="67" t="s">
        <v>84</v>
      </c>
      <c r="C78" s="67" t="s">
        <v>380</v>
      </c>
      <c r="D78" s="65" t="s">
        <v>381</v>
      </c>
      <c r="E78" s="67" t="s">
        <v>73</v>
      </c>
      <c r="F78" s="68" t="s">
        <v>76</v>
      </c>
      <c r="G78" s="73">
        <f>(VLOOKUP(A78,'Emission Factors'!$A$11:$K$93,7))*(VLOOKUP(A78,'Emission Factors'!$A$11:$K$93,10))</f>
        <v>2.6782281801608153E-2</v>
      </c>
      <c r="H78" s="67" t="s">
        <v>72</v>
      </c>
    </row>
    <row r="79" spans="1:8" x14ac:dyDescent="0.25">
      <c r="A79" s="67" t="s">
        <v>383</v>
      </c>
      <c r="B79" s="67" t="s">
        <v>84</v>
      </c>
      <c r="C79" s="67" t="s">
        <v>384</v>
      </c>
      <c r="D79" s="65" t="s">
        <v>385</v>
      </c>
      <c r="E79" s="67" t="s">
        <v>73</v>
      </c>
      <c r="F79" s="68" t="s">
        <v>76</v>
      </c>
      <c r="G79" s="73">
        <f>(VLOOKUP(A79,'Emission Factors'!$A$11:$K$93,7))*(VLOOKUP(A79,'Emission Factors'!$A$11:$K$93,10))</f>
        <v>7.1677062532582159E-2</v>
      </c>
      <c r="H79" s="67" t="s">
        <v>72</v>
      </c>
    </row>
    <row r="80" spans="1:8" x14ac:dyDescent="0.25">
      <c r="A80" s="67" t="s">
        <v>387</v>
      </c>
      <c r="B80" s="67" t="s">
        <v>84</v>
      </c>
      <c r="C80" s="67" t="s">
        <v>388</v>
      </c>
      <c r="D80" s="65" t="s">
        <v>389</v>
      </c>
      <c r="E80" s="67" t="s">
        <v>73</v>
      </c>
      <c r="F80" s="68" t="s">
        <v>76</v>
      </c>
      <c r="G80" s="73">
        <f>(VLOOKUP(A80,'Emission Factors'!$A$11:$K$93,7))*(VLOOKUP(A80,'Emission Factors'!$A$11:$K$93,10))</f>
        <v>0.10544513209260385</v>
      </c>
      <c r="H80" s="67" t="s">
        <v>72</v>
      </c>
    </row>
    <row r="81" spans="1:8" x14ac:dyDescent="0.25">
      <c r="A81" s="67" t="s">
        <v>391</v>
      </c>
      <c r="B81" s="67" t="s">
        <v>84</v>
      </c>
      <c r="C81" s="67" t="s">
        <v>392</v>
      </c>
      <c r="D81" s="65" t="s">
        <v>393</v>
      </c>
      <c r="E81" s="67" t="s">
        <v>73</v>
      </c>
      <c r="F81" s="68" t="s">
        <v>76</v>
      </c>
      <c r="G81" s="73">
        <f>(VLOOKUP(A81,'Emission Factors'!$A$11:$K$93,7))*(VLOOKUP(A81,'Emission Factors'!$A$11:$K$93,10))</f>
        <v>0.11397678622077992</v>
      </c>
      <c r="H81" s="67" t="s">
        <v>72</v>
      </c>
    </row>
    <row r="82" spans="1:8" x14ac:dyDescent="0.25">
      <c r="A82" s="67" t="s">
        <v>395</v>
      </c>
      <c r="B82" s="67" t="s">
        <v>396</v>
      </c>
      <c r="C82" s="67" t="s">
        <v>397</v>
      </c>
      <c r="D82" s="65" t="s">
        <v>398</v>
      </c>
      <c r="E82" s="67" t="s">
        <v>82</v>
      </c>
      <c r="F82" s="68" t="s">
        <v>76</v>
      </c>
      <c r="G82" s="73">
        <f>(VLOOKUP(A82,'Emission Factors'!$A$11:$K$93,7))*(VLOOKUP(A82,'Emission Factors'!$A$11:$K$93,10))</f>
        <v>0.97864269820767802</v>
      </c>
      <c r="H82" s="67" t="s">
        <v>72</v>
      </c>
    </row>
    <row r="83" spans="1:8" x14ac:dyDescent="0.25">
      <c r="A83" s="67" t="s">
        <v>399</v>
      </c>
      <c r="B83" s="67" t="s">
        <v>396</v>
      </c>
      <c r="C83" s="67" t="s">
        <v>400</v>
      </c>
      <c r="D83" s="65" t="s">
        <v>401</v>
      </c>
      <c r="E83" s="67" t="s">
        <v>82</v>
      </c>
      <c r="F83" s="68" t="s">
        <v>76</v>
      </c>
      <c r="G83" s="73">
        <f>(VLOOKUP(A83,'Emission Factors'!$A$11:$K$93,7))*(VLOOKUP(A83,'Emission Factors'!$A$11:$K$93,10))</f>
        <v>7.7156768313063534E-2</v>
      </c>
      <c r="H83" s="67" t="s">
        <v>72</v>
      </c>
    </row>
    <row r="84" spans="1:8" x14ac:dyDescent="0.25">
      <c r="A84" s="67" t="s">
        <v>402</v>
      </c>
      <c r="B84" s="67" t="s">
        <v>396</v>
      </c>
      <c r="C84" s="67" t="s">
        <v>403</v>
      </c>
      <c r="D84" s="65" t="s">
        <v>404</v>
      </c>
      <c r="E84" s="67" t="s">
        <v>82</v>
      </c>
      <c r="F84" s="68" t="s">
        <v>76</v>
      </c>
      <c r="G84" s="73">
        <f>(VLOOKUP(A84,'Emission Factors'!$A$11:$K$93,7))*(VLOOKUP(A84,'Emission Factors'!$A$11:$K$93,10))</f>
        <v>0.94090077651439241</v>
      </c>
      <c r="H84" s="67" t="s">
        <v>72</v>
      </c>
    </row>
    <row r="85" spans="1:8" x14ac:dyDescent="0.25">
      <c r="A85" s="67" t="s">
        <v>83</v>
      </c>
      <c r="B85" s="67" t="s">
        <v>84</v>
      </c>
      <c r="C85" s="67" t="s">
        <v>85</v>
      </c>
      <c r="D85" s="65" t="s">
        <v>86</v>
      </c>
      <c r="E85" s="67" t="s">
        <v>73</v>
      </c>
      <c r="F85" s="68" t="s">
        <v>70</v>
      </c>
      <c r="G85" s="73">
        <f>(VLOOKUP(A85,'Emission Factors'!$A$11:$K$93,7))*(VLOOKUP(A85,'Emission Factors'!$A$11:$K$93,8))</f>
        <v>5.5545448770295512E-2</v>
      </c>
      <c r="H85" s="67" t="s">
        <v>72</v>
      </c>
    </row>
    <row r="86" spans="1:8" x14ac:dyDescent="0.25">
      <c r="A86" s="67" t="s">
        <v>89</v>
      </c>
      <c r="B86" s="67" t="s">
        <v>84</v>
      </c>
      <c r="C86" s="67" t="s">
        <v>90</v>
      </c>
      <c r="D86" s="65" t="s">
        <v>91</v>
      </c>
      <c r="E86" s="67" t="s">
        <v>73</v>
      </c>
      <c r="F86" s="68" t="s">
        <v>70</v>
      </c>
      <c r="G86" s="73">
        <f>(VLOOKUP(A86,'Emission Factors'!$A$11:$K$93,7))*(VLOOKUP(A86,'Emission Factors'!$A$11:$K$93,8))</f>
        <v>0.11852340759033057</v>
      </c>
      <c r="H86" s="67" t="s">
        <v>72</v>
      </c>
    </row>
    <row r="87" spans="1:8" x14ac:dyDescent="0.25">
      <c r="A87" s="67" t="s">
        <v>93</v>
      </c>
      <c r="B87" s="67" t="s">
        <v>84</v>
      </c>
      <c r="C87" s="67" t="s">
        <v>94</v>
      </c>
      <c r="D87" s="65" t="s">
        <v>95</v>
      </c>
      <c r="E87" s="67" t="s">
        <v>73</v>
      </c>
      <c r="F87" s="68" t="s">
        <v>70</v>
      </c>
      <c r="G87" s="73">
        <f>(VLOOKUP(A87,'Emission Factors'!$A$11:$K$93,7))*(VLOOKUP(A87,'Emission Factors'!$A$11:$K$93,8))</f>
        <v>0.16837030476456244</v>
      </c>
      <c r="H87" s="67" t="s">
        <v>72</v>
      </c>
    </row>
    <row r="88" spans="1:8" x14ac:dyDescent="0.25">
      <c r="A88" s="67" t="s">
        <v>97</v>
      </c>
      <c r="B88" s="67" t="s">
        <v>84</v>
      </c>
      <c r="C88" s="67" t="s">
        <v>98</v>
      </c>
      <c r="D88" s="65" t="s">
        <v>99</v>
      </c>
      <c r="E88" s="67" t="s">
        <v>73</v>
      </c>
      <c r="F88" s="68" t="s">
        <v>70</v>
      </c>
      <c r="G88" s="73">
        <f>(VLOOKUP(A88,'Emission Factors'!$A$11:$K$93,7))*(VLOOKUP(A88,'Emission Factors'!$A$11:$K$93,8))</f>
        <v>8.0740746775996228E-2</v>
      </c>
      <c r="H88" s="67" t="s">
        <v>72</v>
      </c>
    </row>
    <row r="89" spans="1:8" x14ac:dyDescent="0.25">
      <c r="A89" s="67" t="s">
        <v>101</v>
      </c>
      <c r="B89" s="67" t="s">
        <v>84</v>
      </c>
      <c r="C89" s="67" t="s">
        <v>102</v>
      </c>
      <c r="D89" s="65" t="s">
        <v>103</v>
      </c>
      <c r="E89" s="67" t="s">
        <v>73</v>
      </c>
      <c r="F89" s="68" t="s">
        <v>70</v>
      </c>
      <c r="G89" s="73">
        <f>(VLOOKUP(A89,'Emission Factors'!$A$11:$K$93,7))*(VLOOKUP(A89,'Emission Factors'!$A$11:$K$93,8))</f>
        <v>7.2182633187684031E-2</v>
      </c>
      <c r="H89" s="67" t="s">
        <v>72</v>
      </c>
    </row>
    <row r="90" spans="1:8" x14ac:dyDescent="0.25">
      <c r="A90" s="67" t="s">
        <v>105</v>
      </c>
      <c r="B90" s="67" t="s">
        <v>84</v>
      </c>
      <c r="C90" s="67" t="s">
        <v>66</v>
      </c>
      <c r="D90" s="65" t="s">
        <v>106</v>
      </c>
      <c r="E90" s="67" t="s">
        <v>73</v>
      </c>
      <c r="F90" s="68" t="s">
        <v>70</v>
      </c>
      <c r="G90" s="73">
        <f>(VLOOKUP(A90,'Emission Factors'!$A$11:$K$93,7))*(VLOOKUP(A90,'Emission Factors'!$A$11:$K$93,8))</f>
        <v>8.347393552501077E-2</v>
      </c>
      <c r="H90" s="67" t="s">
        <v>72</v>
      </c>
    </row>
    <row r="91" spans="1:8" x14ac:dyDescent="0.25">
      <c r="A91" s="67" t="s">
        <v>108</v>
      </c>
      <c r="B91" s="67" t="s">
        <v>84</v>
      </c>
      <c r="C91" s="67" t="s">
        <v>109</v>
      </c>
      <c r="D91" s="65" t="s">
        <v>110</v>
      </c>
      <c r="E91" s="67" t="s">
        <v>73</v>
      </c>
      <c r="F91" s="68" t="s">
        <v>70</v>
      </c>
      <c r="G91" s="73">
        <f>(VLOOKUP(A91,'Emission Factors'!$A$11:$K$93,7))*(VLOOKUP(A91,'Emission Factors'!$A$11:$K$93,8))</f>
        <v>0.26902806245676464</v>
      </c>
      <c r="H91" s="67" t="s">
        <v>72</v>
      </c>
    </row>
    <row r="92" spans="1:8" x14ac:dyDescent="0.25">
      <c r="A92" s="67" t="s">
        <v>112</v>
      </c>
      <c r="B92" s="67" t="s">
        <v>84</v>
      </c>
      <c r="C92" s="67" t="s">
        <v>113</v>
      </c>
      <c r="D92" s="65" t="s">
        <v>114</v>
      </c>
      <c r="E92" s="67" t="s">
        <v>73</v>
      </c>
      <c r="F92" s="68" t="s">
        <v>70</v>
      </c>
      <c r="G92" s="73">
        <f>(VLOOKUP(A92,'Emission Factors'!$A$11:$K$93,7))*(VLOOKUP(A92,'Emission Factors'!$A$11:$K$93,8))</f>
        <v>5.5407319876528111E-2</v>
      </c>
      <c r="H92" s="67" t="s">
        <v>72</v>
      </c>
    </row>
    <row r="93" spans="1:8" x14ac:dyDescent="0.25">
      <c r="A93" s="67" t="s">
        <v>116</v>
      </c>
      <c r="B93" s="67" t="s">
        <v>84</v>
      </c>
      <c r="C93" s="67" t="s">
        <v>117</v>
      </c>
      <c r="D93" s="65" t="s">
        <v>118</v>
      </c>
      <c r="E93" s="67" t="s">
        <v>73</v>
      </c>
      <c r="F93" s="68" t="s">
        <v>70</v>
      </c>
      <c r="G93" s="73">
        <f>(VLOOKUP(A93,'Emission Factors'!$A$11:$K$93,7))*(VLOOKUP(A93,'Emission Factors'!$A$11:$K$93,8))</f>
        <v>7.3349381503123562E-2</v>
      </c>
      <c r="H93" s="67" t="s">
        <v>72</v>
      </c>
    </row>
    <row r="94" spans="1:8" x14ac:dyDescent="0.25">
      <c r="A94" s="67" t="s">
        <v>120</v>
      </c>
      <c r="B94" s="67" t="s">
        <v>84</v>
      </c>
      <c r="C94" s="67" t="s">
        <v>121</v>
      </c>
      <c r="D94" s="65" t="s">
        <v>122</v>
      </c>
      <c r="E94" s="67" t="s">
        <v>73</v>
      </c>
      <c r="F94" s="68" t="s">
        <v>70</v>
      </c>
      <c r="G94" s="73">
        <f>(VLOOKUP(A94,'Emission Factors'!$A$11:$K$93,7))*(VLOOKUP(A94,'Emission Factors'!$A$11:$K$93,8))</f>
        <v>8.7276888472564332E-2</v>
      </c>
      <c r="H94" s="67" t="s">
        <v>72</v>
      </c>
    </row>
    <row r="95" spans="1:8" x14ac:dyDescent="0.25">
      <c r="A95" s="67" t="s">
        <v>124</v>
      </c>
      <c r="B95" s="67" t="s">
        <v>84</v>
      </c>
      <c r="C95" s="67" t="s">
        <v>125</v>
      </c>
      <c r="D95" s="65" t="s">
        <v>126</v>
      </c>
      <c r="E95" s="67" t="s">
        <v>73</v>
      </c>
      <c r="F95" s="68" t="s">
        <v>70</v>
      </c>
      <c r="G95" s="73">
        <f>(VLOOKUP(A95,'Emission Factors'!$A$11:$K$93,7))*(VLOOKUP(A95,'Emission Factors'!$A$11:$K$93,8))</f>
        <v>0.57076622252270326</v>
      </c>
      <c r="H95" s="67" t="s">
        <v>72</v>
      </c>
    </row>
    <row r="96" spans="1:8" x14ac:dyDescent="0.25">
      <c r="A96" s="67" t="s">
        <v>128</v>
      </c>
      <c r="B96" s="67" t="s">
        <v>84</v>
      </c>
      <c r="C96" s="67" t="s">
        <v>129</v>
      </c>
      <c r="D96" s="65" t="s">
        <v>130</v>
      </c>
      <c r="E96" s="67" t="s">
        <v>73</v>
      </c>
      <c r="F96" s="68" t="s">
        <v>70</v>
      </c>
      <c r="G96" s="73">
        <f>(VLOOKUP(A96,'Emission Factors'!$A$11:$K$93,7))*(VLOOKUP(A96,'Emission Factors'!$A$11:$K$93,8))</f>
        <v>0.14797131217648724</v>
      </c>
      <c r="H96" s="67" t="s">
        <v>72</v>
      </c>
    </row>
    <row r="97" spans="1:8" x14ac:dyDescent="0.25">
      <c r="A97" s="67" t="s">
        <v>132</v>
      </c>
      <c r="B97" s="67" t="s">
        <v>84</v>
      </c>
      <c r="C97" s="67" t="s">
        <v>133</v>
      </c>
      <c r="D97" s="65" t="s">
        <v>134</v>
      </c>
      <c r="E97" s="67" t="s">
        <v>73</v>
      </c>
      <c r="F97" s="68" t="s">
        <v>70</v>
      </c>
      <c r="G97" s="73">
        <f>(VLOOKUP(A97,'Emission Factors'!$A$11:$K$93,7))*(VLOOKUP(A97,'Emission Factors'!$A$11:$K$93,8))</f>
        <v>0.40272507597307594</v>
      </c>
      <c r="H97" s="67" t="s">
        <v>72</v>
      </c>
    </row>
    <row r="98" spans="1:8" x14ac:dyDescent="0.25">
      <c r="A98" s="67" t="s">
        <v>136</v>
      </c>
      <c r="B98" s="67" t="s">
        <v>84</v>
      </c>
      <c r="C98" s="67" t="s">
        <v>137</v>
      </c>
      <c r="D98" s="65" t="s">
        <v>138</v>
      </c>
      <c r="E98" s="67" t="s">
        <v>73</v>
      </c>
      <c r="F98" s="68" t="s">
        <v>70</v>
      </c>
      <c r="G98" s="73">
        <f>(VLOOKUP(A98,'Emission Factors'!$A$11:$K$93,7))*(VLOOKUP(A98,'Emission Factors'!$A$11:$K$93,8))</f>
        <v>9.8935554889059696E-2</v>
      </c>
      <c r="H98" s="67" t="s">
        <v>72</v>
      </c>
    </row>
    <row r="99" spans="1:8" x14ac:dyDescent="0.25">
      <c r="A99" s="67" t="s">
        <v>140</v>
      </c>
      <c r="B99" s="67" t="s">
        <v>84</v>
      </c>
      <c r="C99" s="67" t="s">
        <v>141</v>
      </c>
      <c r="D99" s="65" t="s">
        <v>142</v>
      </c>
      <c r="E99" s="67" t="s">
        <v>73</v>
      </c>
      <c r="F99" s="68" t="s">
        <v>70</v>
      </c>
      <c r="G99" s="73">
        <f>(VLOOKUP(A99,'Emission Factors'!$A$11:$K$93,7))*(VLOOKUP(A99,'Emission Factors'!$A$11:$K$93,8))</f>
        <v>0.13947197684084203</v>
      </c>
      <c r="H99" s="67" t="s">
        <v>72</v>
      </c>
    </row>
    <row r="100" spans="1:8" x14ac:dyDescent="0.25">
      <c r="A100" s="67" t="s">
        <v>144</v>
      </c>
      <c r="B100" s="67" t="s">
        <v>84</v>
      </c>
      <c r="C100" s="67" t="s">
        <v>145</v>
      </c>
      <c r="D100" s="65" t="s">
        <v>146</v>
      </c>
      <c r="E100" s="67" t="s">
        <v>73</v>
      </c>
      <c r="F100" s="68" t="s">
        <v>70</v>
      </c>
      <c r="G100" s="73">
        <f>(VLOOKUP(A100,'Emission Factors'!$A$11:$K$93,7))*(VLOOKUP(A100,'Emission Factors'!$A$11:$K$93,8))</f>
        <v>0.48733049286192603</v>
      </c>
      <c r="H100" s="67" t="s">
        <v>72</v>
      </c>
    </row>
    <row r="101" spans="1:8" x14ac:dyDescent="0.25">
      <c r="A101" s="67" t="s">
        <v>148</v>
      </c>
      <c r="B101" s="67" t="s">
        <v>84</v>
      </c>
      <c r="C101" s="67" t="s">
        <v>149</v>
      </c>
      <c r="D101" s="65" t="s">
        <v>150</v>
      </c>
      <c r="E101" s="67" t="s">
        <v>73</v>
      </c>
      <c r="F101" s="68" t="s">
        <v>70</v>
      </c>
      <c r="G101" s="73">
        <f>(VLOOKUP(A101,'Emission Factors'!$A$11:$K$93,7))*(VLOOKUP(A101,'Emission Factors'!$A$11:$K$93,8))</f>
        <v>7.7216990528610807E-2</v>
      </c>
      <c r="H101" s="67" t="s">
        <v>72</v>
      </c>
    </row>
    <row r="102" spans="1:8" x14ac:dyDescent="0.25">
      <c r="A102" s="67" t="s">
        <v>152</v>
      </c>
      <c r="B102" s="67" t="s">
        <v>84</v>
      </c>
      <c r="C102" s="67" t="s">
        <v>153</v>
      </c>
      <c r="D102" s="65" t="s">
        <v>154</v>
      </c>
      <c r="E102" s="67" t="s">
        <v>73</v>
      </c>
      <c r="F102" s="68" t="s">
        <v>70</v>
      </c>
      <c r="G102" s="73">
        <f>(VLOOKUP(A102,'Emission Factors'!$A$11:$K$93,7))*(VLOOKUP(A102,'Emission Factors'!$A$11:$K$93,8))</f>
        <v>0.13605108253562381</v>
      </c>
      <c r="H102" s="67" t="s">
        <v>72</v>
      </c>
    </row>
    <row r="103" spans="1:8" x14ac:dyDescent="0.25">
      <c r="A103" s="67" t="s">
        <v>156</v>
      </c>
      <c r="B103" s="67" t="s">
        <v>84</v>
      </c>
      <c r="C103" s="67" t="s">
        <v>157</v>
      </c>
      <c r="D103" s="65" t="s">
        <v>158</v>
      </c>
      <c r="E103" s="67" t="s">
        <v>73</v>
      </c>
      <c r="F103" s="68" t="s">
        <v>70</v>
      </c>
      <c r="G103" s="73">
        <f>(VLOOKUP(A103,'Emission Factors'!$A$11:$K$93,7))*(VLOOKUP(A103,'Emission Factors'!$A$11:$K$93,8))</f>
        <v>3.7050871568630454E-2</v>
      </c>
      <c r="H103" s="67" t="s">
        <v>72</v>
      </c>
    </row>
    <row r="104" spans="1:8" x14ac:dyDescent="0.25">
      <c r="A104" s="67" t="s">
        <v>160</v>
      </c>
      <c r="B104" s="67" t="s">
        <v>84</v>
      </c>
      <c r="C104" s="67" t="s">
        <v>161</v>
      </c>
      <c r="D104" s="65" t="s">
        <v>162</v>
      </c>
      <c r="E104" s="67" t="s">
        <v>73</v>
      </c>
      <c r="F104" s="68" t="s">
        <v>70</v>
      </c>
      <c r="G104" s="73">
        <f>(VLOOKUP(A104,'Emission Factors'!$A$11:$K$93,7))*(VLOOKUP(A104,'Emission Factors'!$A$11:$K$93,8))</f>
        <v>5.210104316401052E-2</v>
      </c>
      <c r="H104" s="67" t="s">
        <v>72</v>
      </c>
    </row>
    <row r="105" spans="1:8" x14ac:dyDescent="0.25">
      <c r="A105" s="67" t="s">
        <v>164</v>
      </c>
      <c r="B105" s="67" t="s">
        <v>84</v>
      </c>
      <c r="C105" s="67" t="s">
        <v>165</v>
      </c>
      <c r="D105" s="65" t="s">
        <v>166</v>
      </c>
      <c r="E105" s="67" t="s">
        <v>73</v>
      </c>
      <c r="F105" s="68" t="s">
        <v>70</v>
      </c>
      <c r="G105" s="73">
        <f>(VLOOKUP(A105,'Emission Factors'!$A$11:$K$93,7))*(VLOOKUP(A105,'Emission Factors'!$A$11:$K$93,8))</f>
        <v>0.12378112229139188</v>
      </c>
      <c r="H105" s="67" t="s">
        <v>72</v>
      </c>
    </row>
    <row r="106" spans="1:8" x14ac:dyDescent="0.25">
      <c r="A106" s="67" t="s">
        <v>168</v>
      </c>
      <c r="B106" s="67" t="s">
        <v>84</v>
      </c>
      <c r="C106" s="67" t="s">
        <v>169</v>
      </c>
      <c r="D106" s="65" t="s">
        <v>170</v>
      </c>
      <c r="E106" s="67" t="s">
        <v>73</v>
      </c>
      <c r="F106" s="68" t="s">
        <v>70</v>
      </c>
      <c r="G106" s="73">
        <f>(VLOOKUP(A106,'Emission Factors'!$A$11:$K$93,7))*(VLOOKUP(A106,'Emission Factors'!$A$11:$K$93,8))</f>
        <v>0.11852928541559726</v>
      </c>
      <c r="H106" s="67" t="s">
        <v>72</v>
      </c>
    </row>
    <row r="107" spans="1:8" x14ac:dyDescent="0.25">
      <c r="A107" s="67" t="s">
        <v>172</v>
      </c>
      <c r="B107" s="67" t="s">
        <v>84</v>
      </c>
      <c r="C107" s="67" t="s">
        <v>173</v>
      </c>
      <c r="D107" s="65" t="s">
        <v>174</v>
      </c>
      <c r="E107" s="67" t="s">
        <v>73</v>
      </c>
      <c r="F107" s="68" t="s">
        <v>70</v>
      </c>
      <c r="G107" s="73">
        <f>(VLOOKUP(A107,'Emission Factors'!$A$11:$K$93,7))*(VLOOKUP(A107,'Emission Factors'!$A$11:$K$93,8))</f>
        <v>5.9521797563216669E-2</v>
      </c>
      <c r="H107" s="67" t="s">
        <v>72</v>
      </c>
    </row>
    <row r="108" spans="1:8" x14ac:dyDescent="0.25">
      <c r="A108" s="67" t="s">
        <v>176</v>
      </c>
      <c r="B108" s="67" t="s">
        <v>84</v>
      </c>
      <c r="C108" s="67" t="s">
        <v>177</v>
      </c>
      <c r="D108" s="65" t="s">
        <v>178</v>
      </c>
      <c r="E108" s="67" t="s">
        <v>73</v>
      </c>
      <c r="F108" s="68" t="s">
        <v>70</v>
      </c>
      <c r="G108" s="73">
        <f>(VLOOKUP(A108,'Emission Factors'!$A$11:$K$93,7))*(VLOOKUP(A108,'Emission Factors'!$A$11:$K$93,8))</f>
        <v>0.10489860862212474</v>
      </c>
      <c r="H108" s="67" t="s">
        <v>72</v>
      </c>
    </row>
    <row r="109" spans="1:8" x14ac:dyDescent="0.25">
      <c r="A109" s="67" t="s">
        <v>180</v>
      </c>
      <c r="B109" s="67" t="s">
        <v>84</v>
      </c>
      <c r="C109" s="67" t="s">
        <v>181</v>
      </c>
      <c r="D109" s="65" t="s">
        <v>182</v>
      </c>
      <c r="E109" s="67" t="s">
        <v>73</v>
      </c>
      <c r="F109" s="68" t="s">
        <v>70</v>
      </c>
      <c r="G109" s="73">
        <f>(VLOOKUP(A109,'Emission Factors'!$A$11:$K$93,7))*(VLOOKUP(A109,'Emission Factors'!$A$11:$K$93,8))</f>
        <v>5.3429431674284255E-3</v>
      </c>
      <c r="H109" s="67" t="s">
        <v>72</v>
      </c>
    </row>
    <row r="110" spans="1:8" x14ac:dyDescent="0.25">
      <c r="A110" s="67" t="s">
        <v>184</v>
      </c>
      <c r="B110" s="67" t="s">
        <v>84</v>
      </c>
      <c r="C110" s="67" t="s">
        <v>185</v>
      </c>
      <c r="D110" s="65" t="s">
        <v>186</v>
      </c>
      <c r="E110" s="67" t="s">
        <v>73</v>
      </c>
      <c r="F110" s="68" t="s">
        <v>70</v>
      </c>
      <c r="G110" s="73">
        <f>(VLOOKUP(A110,'Emission Factors'!$A$11:$K$93,7))*(VLOOKUP(A110,'Emission Factors'!$A$11:$K$93,8))</f>
        <v>0.11245455300246494</v>
      </c>
      <c r="H110" s="67" t="s">
        <v>72</v>
      </c>
    </row>
    <row r="111" spans="1:8" x14ac:dyDescent="0.25">
      <c r="A111" s="67" t="s">
        <v>188</v>
      </c>
      <c r="B111" s="67" t="s">
        <v>84</v>
      </c>
      <c r="C111" s="67" t="s">
        <v>189</v>
      </c>
      <c r="D111" s="65" t="s">
        <v>190</v>
      </c>
      <c r="E111" s="67" t="s">
        <v>73</v>
      </c>
      <c r="F111" s="68" t="s">
        <v>70</v>
      </c>
      <c r="G111" s="73">
        <f>(VLOOKUP(A111,'Emission Factors'!$A$11:$K$93,7))*(VLOOKUP(A111,'Emission Factors'!$A$11:$K$93,8))</f>
        <v>0.10006703625289905</v>
      </c>
      <c r="H111" s="67" t="s">
        <v>72</v>
      </c>
    </row>
    <row r="112" spans="1:8" x14ac:dyDescent="0.25">
      <c r="A112" s="67" t="s">
        <v>192</v>
      </c>
      <c r="B112" s="67" t="s">
        <v>84</v>
      </c>
      <c r="C112" s="67" t="s">
        <v>193</v>
      </c>
      <c r="D112" s="65" t="s">
        <v>194</v>
      </c>
      <c r="E112" s="67" t="s">
        <v>73</v>
      </c>
      <c r="F112" s="68" t="s">
        <v>70</v>
      </c>
      <c r="G112" s="73">
        <f>(VLOOKUP(A112,'Emission Factors'!$A$11:$K$93,7))*(VLOOKUP(A112,'Emission Factors'!$A$11:$K$93,8))</f>
        <v>3.6474844692494054E-2</v>
      </c>
      <c r="H112" s="67" t="s">
        <v>72</v>
      </c>
    </row>
    <row r="113" spans="1:8" x14ac:dyDescent="0.25">
      <c r="A113" s="67" t="s">
        <v>196</v>
      </c>
      <c r="B113" s="67" t="s">
        <v>84</v>
      </c>
      <c r="C113" s="67" t="s">
        <v>197</v>
      </c>
      <c r="D113" s="65" t="s">
        <v>198</v>
      </c>
      <c r="E113" s="67" t="s">
        <v>73</v>
      </c>
      <c r="F113" s="68" t="s">
        <v>70</v>
      </c>
      <c r="G113" s="73">
        <f>(VLOOKUP(A113,'Emission Factors'!$A$11:$K$93,7))*(VLOOKUP(A113,'Emission Factors'!$A$11:$K$93,8))</f>
        <v>5.2465468330545793E-2</v>
      </c>
      <c r="H113" s="67" t="s">
        <v>72</v>
      </c>
    </row>
    <row r="114" spans="1:8" x14ac:dyDescent="0.25">
      <c r="A114" s="67" t="s">
        <v>200</v>
      </c>
      <c r="B114" s="67" t="s">
        <v>84</v>
      </c>
      <c r="C114" s="67" t="s">
        <v>201</v>
      </c>
      <c r="D114" s="65" t="s">
        <v>202</v>
      </c>
      <c r="E114" s="67" t="s">
        <v>73</v>
      </c>
      <c r="F114" s="68" t="s">
        <v>70</v>
      </c>
      <c r="G114" s="73">
        <f>(VLOOKUP(A114,'Emission Factors'!$A$11:$K$93,7))*(VLOOKUP(A114,'Emission Factors'!$A$11:$K$93,8))</f>
        <v>0.12774571543377963</v>
      </c>
      <c r="H114" s="67" t="s">
        <v>72</v>
      </c>
    </row>
    <row r="115" spans="1:8" x14ac:dyDescent="0.25">
      <c r="A115" s="67" t="s">
        <v>204</v>
      </c>
      <c r="B115" s="67" t="s">
        <v>84</v>
      </c>
      <c r="C115" s="67" t="s">
        <v>205</v>
      </c>
      <c r="D115" s="65" t="s">
        <v>206</v>
      </c>
      <c r="E115" s="67" t="s">
        <v>73</v>
      </c>
      <c r="F115" s="68" t="s">
        <v>70</v>
      </c>
      <c r="G115" s="73">
        <f>(VLOOKUP(A115,'Emission Factors'!$A$11:$K$93,7))*(VLOOKUP(A115,'Emission Factors'!$A$11:$K$93,8))</f>
        <v>5.9213211736715031E-2</v>
      </c>
      <c r="H115" s="67" t="s">
        <v>72</v>
      </c>
    </row>
    <row r="116" spans="1:8" x14ac:dyDescent="0.25">
      <c r="A116" s="67" t="s">
        <v>208</v>
      </c>
      <c r="B116" s="67" t="s">
        <v>84</v>
      </c>
      <c r="C116" s="67" t="s">
        <v>209</v>
      </c>
      <c r="D116" s="65" t="s">
        <v>210</v>
      </c>
      <c r="E116" s="67" t="s">
        <v>73</v>
      </c>
      <c r="F116" s="68" t="s">
        <v>70</v>
      </c>
      <c r="G116" s="73">
        <f>(VLOOKUP(A116,'Emission Factors'!$A$11:$K$93,7))*(VLOOKUP(A116,'Emission Factors'!$A$11:$K$93,8))</f>
        <v>0.27272815346215096</v>
      </c>
      <c r="H116" s="67" t="s">
        <v>72</v>
      </c>
    </row>
    <row r="117" spans="1:8" x14ac:dyDescent="0.25">
      <c r="A117" s="67" t="s">
        <v>212</v>
      </c>
      <c r="B117" s="67" t="s">
        <v>84</v>
      </c>
      <c r="C117" s="67" t="s">
        <v>213</v>
      </c>
      <c r="D117" s="65" t="s">
        <v>214</v>
      </c>
      <c r="E117" s="67" t="s">
        <v>73</v>
      </c>
      <c r="F117" s="68" t="s">
        <v>70</v>
      </c>
      <c r="G117" s="73">
        <f>(VLOOKUP(A117,'Emission Factors'!$A$11:$K$93,7))*(VLOOKUP(A117,'Emission Factors'!$A$11:$K$93,8))</f>
        <v>0.13855503609923714</v>
      </c>
      <c r="H117" s="67" t="s">
        <v>72</v>
      </c>
    </row>
    <row r="118" spans="1:8" x14ac:dyDescent="0.25">
      <c r="A118" s="67" t="s">
        <v>216</v>
      </c>
      <c r="B118" s="67" t="s">
        <v>84</v>
      </c>
      <c r="C118" s="67" t="s">
        <v>217</v>
      </c>
      <c r="D118" s="65" t="s">
        <v>218</v>
      </c>
      <c r="E118" s="67" t="s">
        <v>73</v>
      </c>
      <c r="F118" s="68" t="s">
        <v>70</v>
      </c>
      <c r="G118" s="73">
        <f>(VLOOKUP(A118,'Emission Factors'!$A$11:$K$93,7))*(VLOOKUP(A118,'Emission Factors'!$A$11:$K$93,8))</f>
        <v>0.12231166597471739</v>
      </c>
      <c r="H118" s="67" t="s">
        <v>72</v>
      </c>
    </row>
    <row r="119" spans="1:8" x14ac:dyDescent="0.25">
      <c r="A119" s="67" t="s">
        <v>220</v>
      </c>
      <c r="B119" s="67" t="s">
        <v>84</v>
      </c>
      <c r="C119" s="67" t="s">
        <v>221</v>
      </c>
      <c r="D119" s="65" t="s">
        <v>222</v>
      </c>
      <c r="E119" s="67" t="s">
        <v>73</v>
      </c>
      <c r="F119" s="68" t="s">
        <v>70</v>
      </c>
      <c r="G119" s="73">
        <f>(VLOOKUP(A119,'Emission Factors'!$A$11:$K$93,7))*(VLOOKUP(A119,'Emission Factors'!$A$11:$K$93,8))</f>
        <v>4.9215030958061838E-2</v>
      </c>
      <c r="H119" s="67" t="s">
        <v>72</v>
      </c>
    </row>
    <row r="120" spans="1:8" x14ac:dyDescent="0.25">
      <c r="A120" s="67" t="s">
        <v>224</v>
      </c>
      <c r="B120" s="67" t="s">
        <v>84</v>
      </c>
      <c r="C120" s="67" t="s">
        <v>225</v>
      </c>
      <c r="D120" s="65" t="s">
        <v>226</v>
      </c>
      <c r="E120" s="67" t="s">
        <v>73</v>
      </c>
      <c r="F120" s="68" t="s">
        <v>70</v>
      </c>
      <c r="G120" s="73">
        <f>(VLOOKUP(A120,'Emission Factors'!$A$11:$K$93,7))*(VLOOKUP(A120,'Emission Factors'!$A$11:$K$93,8))</f>
        <v>0.16423819360207378</v>
      </c>
      <c r="H120" s="67" t="s">
        <v>72</v>
      </c>
    </row>
    <row r="121" spans="1:8" x14ac:dyDescent="0.25">
      <c r="A121" s="67" t="s">
        <v>228</v>
      </c>
      <c r="B121" s="67" t="s">
        <v>84</v>
      </c>
      <c r="C121" s="67" t="s">
        <v>229</v>
      </c>
      <c r="D121" s="65" t="s">
        <v>230</v>
      </c>
      <c r="E121" s="67" t="s">
        <v>73</v>
      </c>
      <c r="F121" s="68" t="s">
        <v>70</v>
      </c>
      <c r="G121" s="73">
        <f>(VLOOKUP(A121,'Emission Factors'!$A$11:$K$93,7))*(VLOOKUP(A121,'Emission Factors'!$A$11:$K$93,8))</f>
        <v>0.12975005384972363</v>
      </c>
      <c r="H121" s="67" t="s">
        <v>72</v>
      </c>
    </row>
    <row r="122" spans="1:8" x14ac:dyDescent="0.25">
      <c r="A122" s="67" t="s">
        <v>232</v>
      </c>
      <c r="B122" s="67" t="s">
        <v>84</v>
      </c>
      <c r="C122" s="67" t="s">
        <v>233</v>
      </c>
      <c r="D122" s="65" t="s">
        <v>234</v>
      </c>
      <c r="E122" s="67" t="s">
        <v>73</v>
      </c>
      <c r="F122" s="68" t="s">
        <v>70</v>
      </c>
      <c r="G122" s="73">
        <f>(VLOOKUP(A122,'Emission Factors'!$A$11:$K$93,7))*(VLOOKUP(A122,'Emission Factors'!$A$11:$K$93,8))</f>
        <v>4.6120355955145367E-2</v>
      </c>
      <c r="H122" s="67" t="s">
        <v>72</v>
      </c>
    </row>
    <row r="123" spans="1:8" x14ac:dyDescent="0.25">
      <c r="A123" s="67" t="s">
        <v>236</v>
      </c>
      <c r="B123" s="67" t="s">
        <v>84</v>
      </c>
      <c r="C123" s="67" t="s">
        <v>237</v>
      </c>
      <c r="D123" s="65" t="s">
        <v>238</v>
      </c>
      <c r="E123" s="67" t="s">
        <v>73</v>
      </c>
      <c r="F123" s="68" t="s">
        <v>70</v>
      </c>
      <c r="G123" s="73">
        <f>(VLOOKUP(A123,'Emission Factors'!$A$11:$K$93,7))*(VLOOKUP(A123,'Emission Factors'!$A$11:$K$93,8))</f>
        <v>0.14357469887699717</v>
      </c>
      <c r="H123" s="67" t="s">
        <v>72</v>
      </c>
    </row>
    <row r="124" spans="1:8" x14ac:dyDescent="0.25">
      <c r="A124" s="67" t="s">
        <v>240</v>
      </c>
      <c r="B124" s="67" t="s">
        <v>84</v>
      </c>
      <c r="C124" s="67" t="s">
        <v>241</v>
      </c>
      <c r="D124" s="65" t="s">
        <v>242</v>
      </c>
      <c r="E124" s="67" t="s">
        <v>73</v>
      </c>
      <c r="F124" s="68" t="s">
        <v>70</v>
      </c>
      <c r="G124" s="73">
        <f>(VLOOKUP(A124,'Emission Factors'!$A$11:$K$93,7))*(VLOOKUP(A124,'Emission Factors'!$A$11:$K$93,8))</f>
        <v>0.11785627442256036</v>
      </c>
      <c r="H124" s="67" t="s">
        <v>72</v>
      </c>
    </row>
    <row r="125" spans="1:8" x14ac:dyDescent="0.25">
      <c r="A125" s="67" t="s">
        <v>244</v>
      </c>
      <c r="B125" s="67" t="s">
        <v>84</v>
      </c>
      <c r="C125" s="67" t="s">
        <v>245</v>
      </c>
      <c r="D125" s="65" t="s">
        <v>246</v>
      </c>
      <c r="E125" s="67" t="s">
        <v>73</v>
      </c>
      <c r="F125" s="68" t="s">
        <v>70</v>
      </c>
      <c r="G125" s="73">
        <f>(VLOOKUP(A125,'Emission Factors'!$A$11:$K$93,7))*(VLOOKUP(A125,'Emission Factors'!$A$11:$K$93,8))</f>
        <v>7.1900497574882524E-2</v>
      </c>
      <c r="H125" s="67" t="s">
        <v>72</v>
      </c>
    </row>
    <row r="126" spans="1:8" x14ac:dyDescent="0.25">
      <c r="A126" s="67" t="s">
        <v>248</v>
      </c>
      <c r="B126" s="67" t="s">
        <v>84</v>
      </c>
      <c r="C126" s="67" t="s">
        <v>249</v>
      </c>
      <c r="D126" s="65" t="s">
        <v>250</v>
      </c>
      <c r="E126" s="67" t="s">
        <v>73</v>
      </c>
      <c r="F126" s="68" t="s">
        <v>70</v>
      </c>
      <c r="G126" s="73">
        <f>(VLOOKUP(A126,'Emission Factors'!$A$11:$K$93,7))*(VLOOKUP(A126,'Emission Factors'!$A$11:$K$93,8))</f>
        <v>8.2900847561507715E-2</v>
      </c>
      <c r="H126" s="67" t="s">
        <v>72</v>
      </c>
    </row>
    <row r="127" spans="1:8" x14ac:dyDescent="0.25">
      <c r="A127" s="67" t="s">
        <v>252</v>
      </c>
      <c r="B127" s="67" t="s">
        <v>84</v>
      </c>
      <c r="C127" s="67" t="s">
        <v>253</v>
      </c>
      <c r="D127" s="65" t="s">
        <v>254</v>
      </c>
      <c r="E127" s="67" t="s">
        <v>73</v>
      </c>
      <c r="F127" s="68" t="s">
        <v>70</v>
      </c>
      <c r="G127" s="73">
        <f>(VLOOKUP(A127,'Emission Factors'!$A$11:$K$93,7))*(VLOOKUP(A127,'Emission Factors'!$A$11:$K$93,8))</f>
        <v>2.691456189620986E-2</v>
      </c>
      <c r="H127" s="67" t="s">
        <v>72</v>
      </c>
    </row>
    <row r="128" spans="1:8" x14ac:dyDescent="0.25">
      <c r="A128" s="67" t="s">
        <v>256</v>
      </c>
      <c r="B128" s="67" t="s">
        <v>84</v>
      </c>
      <c r="C128" s="67" t="s">
        <v>257</v>
      </c>
      <c r="D128" s="65" t="s">
        <v>258</v>
      </c>
      <c r="E128" s="67" t="s">
        <v>73</v>
      </c>
      <c r="F128" s="68" t="s">
        <v>70</v>
      </c>
      <c r="G128" s="73">
        <f>(VLOOKUP(A128,'Emission Factors'!$A$11:$K$93,7))*(VLOOKUP(A128,'Emission Factors'!$A$11:$K$93,8))</f>
        <v>0.11365069044423798</v>
      </c>
      <c r="H128" s="67" t="s">
        <v>72</v>
      </c>
    </row>
    <row r="129" spans="1:8" x14ac:dyDescent="0.25">
      <c r="A129" s="67" t="s">
        <v>260</v>
      </c>
      <c r="B129" s="67" t="s">
        <v>84</v>
      </c>
      <c r="C129" s="67" t="s">
        <v>80</v>
      </c>
      <c r="D129" s="65" t="s">
        <v>261</v>
      </c>
      <c r="E129" s="67" t="s">
        <v>73</v>
      </c>
      <c r="F129" s="68" t="s">
        <v>70</v>
      </c>
      <c r="G129" s="73">
        <f>(VLOOKUP(A129,'Emission Factors'!$A$11:$K$93,7))*(VLOOKUP(A129,'Emission Factors'!$A$11:$K$93,8))</f>
        <v>8.2480583054938814E-2</v>
      </c>
      <c r="H129" s="67" t="s">
        <v>72</v>
      </c>
    </row>
    <row r="130" spans="1:8" x14ac:dyDescent="0.25">
      <c r="A130" s="67" t="s">
        <v>263</v>
      </c>
      <c r="B130" s="67" t="s">
        <v>84</v>
      </c>
      <c r="C130" s="67" t="s">
        <v>264</v>
      </c>
      <c r="D130" s="65" t="s">
        <v>265</v>
      </c>
      <c r="E130" s="67" t="s">
        <v>73</v>
      </c>
      <c r="F130" s="68" t="s">
        <v>70</v>
      </c>
      <c r="G130" s="73">
        <f>(VLOOKUP(A130,'Emission Factors'!$A$11:$K$93,7))*(VLOOKUP(A130,'Emission Factors'!$A$11:$K$93,8))</f>
        <v>5.6832692503702362E-2</v>
      </c>
      <c r="H130" s="67" t="s">
        <v>72</v>
      </c>
    </row>
    <row r="131" spans="1:8" x14ac:dyDescent="0.25">
      <c r="A131" s="67" t="s">
        <v>267</v>
      </c>
      <c r="B131" s="67" t="s">
        <v>84</v>
      </c>
      <c r="C131" s="67" t="s">
        <v>268</v>
      </c>
      <c r="D131" s="65" t="s">
        <v>269</v>
      </c>
      <c r="E131" s="67" t="s">
        <v>73</v>
      </c>
      <c r="F131" s="68" t="s">
        <v>70</v>
      </c>
      <c r="G131" s="73">
        <f>(VLOOKUP(A131,'Emission Factors'!$A$11:$K$93,7))*(VLOOKUP(A131,'Emission Factors'!$A$11:$K$93,8))</f>
        <v>0.12247918399481829</v>
      </c>
      <c r="H131" s="67" t="s">
        <v>72</v>
      </c>
    </row>
    <row r="132" spans="1:8" x14ac:dyDescent="0.25">
      <c r="A132" s="67" t="s">
        <v>271</v>
      </c>
      <c r="B132" s="67" t="s">
        <v>84</v>
      </c>
      <c r="C132" s="67" t="s">
        <v>272</v>
      </c>
      <c r="D132" s="65" t="s">
        <v>273</v>
      </c>
      <c r="E132" s="67" t="s">
        <v>73</v>
      </c>
      <c r="F132" s="68" t="s">
        <v>70</v>
      </c>
      <c r="G132" s="73">
        <f>(VLOOKUP(A132,'Emission Factors'!$A$11:$K$93,7))*(VLOOKUP(A132,'Emission Factors'!$A$11:$K$93,8))</f>
        <v>1.769813187802749E-2</v>
      </c>
      <c r="H132" s="67" t="s">
        <v>72</v>
      </c>
    </row>
    <row r="133" spans="1:8" x14ac:dyDescent="0.25">
      <c r="A133" s="67" t="s">
        <v>275</v>
      </c>
      <c r="B133" s="67" t="s">
        <v>84</v>
      </c>
      <c r="C133" s="67" t="s">
        <v>276</v>
      </c>
      <c r="D133" s="65" t="s">
        <v>277</v>
      </c>
      <c r="E133" s="67" t="s">
        <v>73</v>
      </c>
      <c r="F133" s="68" t="s">
        <v>70</v>
      </c>
      <c r="G133" s="73">
        <f>(VLOOKUP(A133,'Emission Factors'!$A$11:$K$93,7))*(VLOOKUP(A133,'Emission Factors'!$A$11:$K$93,8))</f>
        <v>3.3988524604680825E-2</v>
      </c>
      <c r="H133" s="67" t="s">
        <v>72</v>
      </c>
    </row>
    <row r="134" spans="1:8" x14ac:dyDescent="0.25">
      <c r="A134" s="67" t="s">
        <v>279</v>
      </c>
      <c r="B134" s="67" t="s">
        <v>84</v>
      </c>
      <c r="C134" s="67" t="s">
        <v>280</v>
      </c>
      <c r="D134" s="65" t="s">
        <v>281</v>
      </c>
      <c r="E134" s="67" t="s">
        <v>73</v>
      </c>
      <c r="F134" s="68" t="s">
        <v>70</v>
      </c>
      <c r="G134" s="73">
        <f>(VLOOKUP(A134,'Emission Factors'!$A$11:$K$93,7))*(VLOOKUP(A134,'Emission Factors'!$A$11:$K$93,8))</f>
        <v>0.24074102836078079</v>
      </c>
      <c r="H134" s="67" t="s">
        <v>72</v>
      </c>
    </row>
    <row r="135" spans="1:8" x14ac:dyDescent="0.25">
      <c r="A135" s="67" t="s">
        <v>283</v>
      </c>
      <c r="B135" s="67" t="s">
        <v>84</v>
      </c>
      <c r="C135" s="67" t="s">
        <v>284</v>
      </c>
      <c r="D135" s="65" t="s">
        <v>285</v>
      </c>
      <c r="E135" s="67" t="s">
        <v>73</v>
      </c>
      <c r="F135" s="68" t="s">
        <v>70</v>
      </c>
      <c r="G135" s="73">
        <f>(VLOOKUP(A135,'Emission Factors'!$A$11:$K$93,7))*(VLOOKUP(A135,'Emission Factors'!$A$11:$K$93,8))</f>
        <v>0.1130335187912347</v>
      </c>
      <c r="H135" s="67" t="s">
        <v>72</v>
      </c>
    </row>
    <row r="136" spans="1:8" x14ac:dyDescent="0.25">
      <c r="A136" s="67" t="s">
        <v>287</v>
      </c>
      <c r="B136" s="67" t="s">
        <v>84</v>
      </c>
      <c r="C136" s="67" t="s">
        <v>288</v>
      </c>
      <c r="D136" s="65" t="s">
        <v>289</v>
      </c>
      <c r="E136" s="67" t="s">
        <v>73</v>
      </c>
      <c r="F136" s="68" t="s">
        <v>70</v>
      </c>
      <c r="G136" s="73">
        <f>(VLOOKUP(A136,'Emission Factors'!$A$11:$K$93,7))*(VLOOKUP(A136,'Emission Factors'!$A$11:$K$93,8))</f>
        <v>9.4615353318036707E-2</v>
      </c>
      <c r="H136" s="67" t="s">
        <v>72</v>
      </c>
    </row>
    <row r="137" spans="1:8" x14ac:dyDescent="0.25">
      <c r="A137" s="67" t="s">
        <v>291</v>
      </c>
      <c r="B137" s="67" t="s">
        <v>84</v>
      </c>
      <c r="C137" s="67" t="s">
        <v>292</v>
      </c>
      <c r="D137" s="65" t="s">
        <v>293</v>
      </c>
      <c r="E137" s="67" t="s">
        <v>73</v>
      </c>
      <c r="F137" s="68" t="s">
        <v>70</v>
      </c>
      <c r="G137" s="73">
        <f>(VLOOKUP(A137,'Emission Factors'!$A$11:$K$93,7))*(VLOOKUP(A137,'Emission Factors'!$A$11:$K$93,8))</f>
        <v>7.9015605060220387E-2</v>
      </c>
      <c r="H137" s="67" t="s">
        <v>72</v>
      </c>
    </row>
    <row r="138" spans="1:8" x14ac:dyDescent="0.25">
      <c r="A138" s="67" t="s">
        <v>295</v>
      </c>
      <c r="B138" s="67" t="s">
        <v>84</v>
      </c>
      <c r="C138" s="67" t="s">
        <v>296</v>
      </c>
      <c r="D138" s="65" t="s">
        <v>297</v>
      </c>
      <c r="E138" s="67" t="s">
        <v>73</v>
      </c>
      <c r="F138" s="68" t="s">
        <v>70</v>
      </c>
      <c r="G138" s="73">
        <f>(VLOOKUP(A138,'Emission Factors'!$A$11:$K$93,7))*(VLOOKUP(A138,'Emission Factors'!$A$11:$K$93,8))</f>
        <v>8.6997691772396177E-2</v>
      </c>
      <c r="H138" s="67" t="s">
        <v>72</v>
      </c>
    </row>
    <row r="139" spans="1:8" x14ac:dyDescent="0.25">
      <c r="A139" s="67" t="s">
        <v>299</v>
      </c>
      <c r="B139" s="67" t="s">
        <v>84</v>
      </c>
      <c r="C139" s="67" t="s">
        <v>300</v>
      </c>
      <c r="D139" s="65" t="s">
        <v>301</v>
      </c>
      <c r="E139" s="67" t="s">
        <v>73</v>
      </c>
      <c r="F139" s="68" t="s">
        <v>70</v>
      </c>
      <c r="G139" s="73">
        <f>(VLOOKUP(A139,'Emission Factors'!$A$11:$K$93,7))*(VLOOKUP(A139,'Emission Factors'!$A$11:$K$93,8))</f>
        <v>6.5808131685950108E-2</v>
      </c>
      <c r="H139" s="67" t="s">
        <v>72</v>
      </c>
    </row>
    <row r="140" spans="1:8" x14ac:dyDescent="0.25">
      <c r="A140" s="67" t="s">
        <v>303</v>
      </c>
      <c r="B140" s="67" t="s">
        <v>84</v>
      </c>
      <c r="C140" s="67" t="s">
        <v>304</v>
      </c>
      <c r="D140" s="65" t="s">
        <v>305</v>
      </c>
      <c r="E140" s="67" t="s">
        <v>73</v>
      </c>
      <c r="F140" s="68" t="s">
        <v>70</v>
      </c>
      <c r="G140" s="73">
        <f>(VLOOKUP(A140,'Emission Factors'!$A$11:$K$93,7))*(VLOOKUP(A140,'Emission Factors'!$A$11:$K$93,8))</f>
        <v>5.3667483597585525E-2</v>
      </c>
      <c r="H140" s="67" t="s">
        <v>72</v>
      </c>
    </row>
    <row r="141" spans="1:8" x14ac:dyDescent="0.25">
      <c r="A141" s="67" t="s">
        <v>307</v>
      </c>
      <c r="B141" s="67" t="s">
        <v>84</v>
      </c>
      <c r="C141" s="67" t="s">
        <v>308</v>
      </c>
      <c r="D141" s="65" t="s">
        <v>309</v>
      </c>
      <c r="E141" s="67" t="s">
        <v>73</v>
      </c>
      <c r="F141" s="68" t="s">
        <v>70</v>
      </c>
      <c r="G141" s="73">
        <f>(VLOOKUP(A141,'Emission Factors'!$A$11:$K$93,7))*(VLOOKUP(A141,'Emission Factors'!$A$11:$K$93,8))</f>
        <v>6.5728781044849693E-2</v>
      </c>
      <c r="H141" s="67" t="s">
        <v>72</v>
      </c>
    </row>
    <row r="142" spans="1:8" x14ac:dyDescent="0.25">
      <c r="A142" s="67" t="s">
        <v>311</v>
      </c>
      <c r="B142" s="67" t="s">
        <v>84</v>
      </c>
      <c r="C142" s="67" t="s">
        <v>312</v>
      </c>
      <c r="D142" s="65" t="s">
        <v>313</v>
      </c>
      <c r="E142" s="67" t="s">
        <v>73</v>
      </c>
      <c r="F142" s="68" t="s">
        <v>70</v>
      </c>
      <c r="G142" s="73">
        <f>(VLOOKUP(A142,'Emission Factors'!$A$11:$K$93,7))*(VLOOKUP(A142,'Emission Factors'!$A$11:$K$93,8))</f>
        <v>0.4512406457244007</v>
      </c>
      <c r="H142" s="67" t="s">
        <v>72</v>
      </c>
    </row>
    <row r="143" spans="1:8" x14ac:dyDescent="0.25">
      <c r="A143" s="67" t="s">
        <v>315</v>
      </c>
      <c r="B143" s="67" t="s">
        <v>84</v>
      </c>
      <c r="C143" s="67" t="s">
        <v>316</v>
      </c>
      <c r="D143" s="65" t="s">
        <v>317</v>
      </c>
      <c r="E143" s="67" t="s">
        <v>73</v>
      </c>
      <c r="F143" s="68" t="s">
        <v>70</v>
      </c>
      <c r="G143" s="73">
        <f>(VLOOKUP(A143,'Emission Factors'!$A$11:$K$93,7))*(VLOOKUP(A143,'Emission Factors'!$A$11:$K$93,8))</f>
        <v>7.3596250164324889E-2</v>
      </c>
      <c r="H143" s="67" t="s">
        <v>72</v>
      </c>
    </row>
    <row r="144" spans="1:8" x14ac:dyDescent="0.25">
      <c r="A144" s="67" t="s">
        <v>319</v>
      </c>
      <c r="B144" s="67" t="s">
        <v>84</v>
      </c>
      <c r="C144" s="67" t="s">
        <v>320</v>
      </c>
      <c r="D144" s="65" t="s">
        <v>321</v>
      </c>
      <c r="E144" s="67" t="s">
        <v>73</v>
      </c>
      <c r="F144" s="68" t="s">
        <v>70</v>
      </c>
      <c r="G144" s="73">
        <f>(VLOOKUP(A144,'Emission Factors'!$A$11:$K$93,7))*(VLOOKUP(A144,'Emission Factors'!$A$11:$K$93,8))</f>
        <v>4.344300654616446E-2</v>
      </c>
      <c r="H144" s="67" t="s">
        <v>72</v>
      </c>
    </row>
    <row r="145" spans="1:8" x14ac:dyDescent="0.25">
      <c r="A145" s="67" t="s">
        <v>323</v>
      </c>
      <c r="B145" s="67" t="s">
        <v>84</v>
      </c>
      <c r="C145" s="67" t="s">
        <v>324</v>
      </c>
      <c r="D145" s="65" t="s">
        <v>325</v>
      </c>
      <c r="E145" s="67" t="s">
        <v>73</v>
      </c>
      <c r="F145" s="68" t="s">
        <v>70</v>
      </c>
      <c r="G145" s="73">
        <f>(VLOOKUP(A145,'Emission Factors'!$A$11:$K$93,7))*(VLOOKUP(A145,'Emission Factors'!$A$11:$K$93,8))</f>
        <v>0.15478665057322349</v>
      </c>
      <c r="H145" s="67" t="s">
        <v>72</v>
      </c>
    </row>
    <row r="146" spans="1:8" x14ac:dyDescent="0.25">
      <c r="A146" s="67" t="s">
        <v>327</v>
      </c>
      <c r="B146" s="67" t="s">
        <v>84</v>
      </c>
      <c r="C146" s="67" t="s">
        <v>328</v>
      </c>
      <c r="D146" s="65" t="s">
        <v>329</v>
      </c>
      <c r="E146" s="67" t="s">
        <v>73</v>
      </c>
      <c r="F146" s="68" t="s">
        <v>70</v>
      </c>
      <c r="G146" s="73">
        <f>(VLOOKUP(A146,'Emission Factors'!$A$11:$K$93,7))*(VLOOKUP(A146,'Emission Factors'!$A$11:$K$93,8))</f>
        <v>7.0889511629010485E-2</v>
      </c>
      <c r="H146" s="67" t="s">
        <v>72</v>
      </c>
    </row>
    <row r="147" spans="1:8" x14ac:dyDescent="0.25">
      <c r="A147" s="67" t="s">
        <v>331</v>
      </c>
      <c r="B147" s="67" t="s">
        <v>84</v>
      </c>
      <c r="C147" s="67" t="s">
        <v>332</v>
      </c>
      <c r="D147" s="65" t="s">
        <v>333</v>
      </c>
      <c r="E147" s="67" t="s">
        <v>73</v>
      </c>
      <c r="F147" s="68" t="s">
        <v>70</v>
      </c>
      <c r="G147" s="73">
        <f>(VLOOKUP(A147,'Emission Factors'!$A$11:$K$93,7))*(VLOOKUP(A147,'Emission Factors'!$A$11:$K$93,8))</f>
        <v>8.7817648397100545E-2</v>
      </c>
      <c r="H147" s="67" t="s">
        <v>72</v>
      </c>
    </row>
    <row r="148" spans="1:8" x14ac:dyDescent="0.25">
      <c r="A148" s="67" t="s">
        <v>335</v>
      </c>
      <c r="B148" s="67" t="s">
        <v>84</v>
      </c>
      <c r="C148" s="67" t="s">
        <v>336</v>
      </c>
      <c r="D148" s="65" t="s">
        <v>337</v>
      </c>
      <c r="E148" s="67" t="s">
        <v>73</v>
      </c>
      <c r="F148" s="68" t="s">
        <v>70</v>
      </c>
      <c r="G148" s="73">
        <f>(VLOOKUP(A148,'Emission Factors'!$A$11:$K$93,7))*(VLOOKUP(A148,'Emission Factors'!$A$11:$K$93,8))</f>
        <v>9.9114828559693974E-2</v>
      </c>
      <c r="H148" s="67" t="s">
        <v>72</v>
      </c>
    </row>
    <row r="149" spans="1:8" x14ac:dyDescent="0.25">
      <c r="A149" s="67" t="s">
        <v>339</v>
      </c>
      <c r="B149" s="67" t="s">
        <v>84</v>
      </c>
      <c r="C149" s="67" t="s">
        <v>340</v>
      </c>
      <c r="D149" s="65" t="s">
        <v>341</v>
      </c>
      <c r="E149" s="67" t="s">
        <v>73</v>
      </c>
      <c r="F149" s="68" t="s">
        <v>70</v>
      </c>
      <c r="G149" s="73">
        <f>(VLOOKUP(A149,'Emission Factors'!$A$11:$K$93,7))*(VLOOKUP(A149,'Emission Factors'!$A$11:$K$93,8))</f>
        <v>1.0743929859365493</v>
      </c>
      <c r="H149" s="67" t="s">
        <v>72</v>
      </c>
    </row>
    <row r="150" spans="1:8" x14ac:dyDescent="0.25">
      <c r="A150" s="67" t="s">
        <v>343</v>
      </c>
      <c r="B150" s="67" t="s">
        <v>84</v>
      </c>
      <c r="C150" s="67" t="s">
        <v>344</v>
      </c>
      <c r="D150" s="65" t="s">
        <v>345</v>
      </c>
      <c r="E150" s="67" t="s">
        <v>73</v>
      </c>
      <c r="F150" s="68" t="s">
        <v>70</v>
      </c>
      <c r="G150" s="73">
        <f>(VLOOKUP(A150,'Emission Factors'!$A$11:$K$93,7))*(VLOOKUP(A150,'Emission Factors'!$A$11:$K$93,8))</f>
        <v>0.11615758292048466</v>
      </c>
      <c r="H150" s="67" t="s">
        <v>72</v>
      </c>
    </row>
    <row r="151" spans="1:8" x14ac:dyDescent="0.25">
      <c r="A151" s="67" t="s">
        <v>347</v>
      </c>
      <c r="B151" s="67" t="s">
        <v>84</v>
      </c>
      <c r="C151" s="67" t="s">
        <v>348</v>
      </c>
      <c r="D151" s="65" t="s">
        <v>349</v>
      </c>
      <c r="E151" s="67" t="s">
        <v>73</v>
      </c>
      <c r="F151" s="68" t="s">
        <v>70</v>
      </c>
      <c r="G151" s="73">
        <f>(VLOOKUP(A151,'Emission Factors'!$A$11:$K$93,7))*(VLOOKUP(A151,'Emission Factors'!$A$11:$K$93,8))</f>
        <v>0.11746539904232495</v>
      </c>
      <c r="H151" s="67" t="s">
        <v>72</v>
      </c>
    </row>
    <row r="152" spans="1:8" x14ac:dyDescent="0.25">
      <c r="A152" s="67" t="s">
        <v>351</v>
      </c>
      <c r="B152" s="67" t="s">
        <v>84</v>
      </c>
      <c r="C152" s="67" t="s">
        <v>352</v>
      </c>
      <c r="D152" s="65" t="s">
        <v>353</v>
      </c>
      <c r="E152" s="67" t="s">
        <v>73</v>
      </c>
      <c r="F152" s="68" t="s">
        <v>70</v>
      </c>
      <c r="G152" s="73">
        <f>(VLOOKUP(A152,'Emission Factors'!$A$11:$K$93,7))*(VLOOKUP(A152,'Emission Factors'!$A$11:$K$93,8))</f>
        <v>6.7183542798357435E-2</v>
      </c>
      <c r="H152" s="67" t="s">
        <v>72</v>
      </c>
    </row>
    <row r="153" spans="1:8" x14ac:dyDescent="0.25">
      <c r="A153" s="67" t="s">
        <v>355</v>
      </c>
      <c r="B153" s="67" t="s">
        <v>84</v>
      </c>
      <c r="C153" s="67" t="s">
        <v>356</v>
      </c>
      <c r="D153" s="65" t="s">
        <v>357</v>
      </c>
      <c r="E153" s="67" t="s">
        <v>73</v>
      </c>
      <c r="F153" s="68" t="s">
        <v>70</v>
      </c>
      <c r="G153" s="73">
        <f>(VLOOKUP(A153,'Emission Factors'!$A$11:$K$93,7))*(VLOOKUP(A153,'Emission Factors'!$A$11:$K$93,8))</f>
        <v>0.21993940474193679</v>
      </c>
      <c r="H153" s="67" t="s">
        <v>72</v>
      </c>
    </row>
    <row r="154" spans="1:8" x14ac:dyDescent="0.25">
      <c r="A154" s="67" t="s">
        <v>359</v>
      </c>
      <c r="B154" s="67" t="s">
        <v>84</v>
      </c>
      <c r="C154" s="67" t="s">
        <v>360</v>
      </c>
      <c r="D154" s="65" t="s">
        <v>361</v>
      </c>
      <c r="E154" s="67" t="s">
        <v>73</v>
      </c>
      <c r="F154" s="68" t="s">
        <v>70</v>
      </c>
      <c r="G154" s="73">
        <f>(VLOOKUP(A154,'Emission Factors'!$A$11:$K$93,7))*(VLOOKUP(A154,'Emission Factors'!$A$11:$K$93,8))</f>
        <v>0.24735358178581598</v>
      </c>
      <c r="H154" s="67" t="s">
        <v>72</v>
      </c>
    </row>
    <row r="155" spans="1:8" x14ac:dyDescent="0.25">
      <c r="A155" s="67" t="s">
        <v>363</v>
      </c>
      <c r="B155" s="67" t="s">
        <v>84</v>
      </c>
      <c r="C155" s="67" t="s">
        <v>364</v>
      </c>
      <c r="D155" s="65" t="s">
        <v>365</v>
      </c>
      <c r="E155" s="67" t="s">
        <v>73</v>
      </c>
      <c r="F155" s="68" t="s">
        <v>70</v>
      </c>
      <c r="G155" s="73">
        <f>(VLOOKUP(A155,'Emission Factors'!$A$11:$K$93,7))*(VLOOKUP(A155,'Emission Factors'!$A$11:$K$93,8))</f>
        <v>0.20871863630781043</v>
      </c>
      <c r="H155" s="67" t="s">
        <v>72</v>
      </c>
    </row>
    <row r="156" spans="1:8" x14ac:dyDescent="0.25">
      <c r="A156" s="67" t="s">
        <v>367</v>
      </c>
      <c r="B156" s="67" t="s">
        <v>84</v>
      </c>
      <c r="C156" s="67" t="s">
        <v>368</v>
      </c>
      <c r="D156" s="65" t="s">
        <v>369</v>
      </c>
      <c r="E156" s="67" t="s">
        <v>73</v>
      </c>
      <c r="F156" s="68" t="s">
        <v>70</v>
      </c>
      <c r="G156" s="73">
        <f>(VLOOKUP(A156,'Emission Factors'!$A$11:$K$93,7))*(VLOOKUP(A156,'Emission Factors'!$A$11:$K$93,8))</f>
        <v>9.1253237265485482E-2</v>
      </c>
      <c r="H156" s="67" t="s">
        <v>72</v>
      </c>
    </row>
    <row r="157" spans="1:8" x14ac:dyDescent="0.25">
      <c r="A157" s="67" t="s">
        <v>371</v>
      </c>
      <c r="B157" s="67" t="s">
        <v>84</v>
      </c>
      <c r="C157" s="67" t="s">
        <v>372</v>
      </c>
      <c r="D157" s="65" t="s">
        <v>373</v>
      </c>
      <c r="E157" s="67" t="s">
        <v>73</v>
      </c>
      <c r="F157" s="68" t="s">
        <v>70</v>
      </c>
      <c r="G157" s="73">
        <f>(VLOOKUP(A157,'Emission Factors'!$A$11:$K$93,7))*(VLOOKUP(A157,'Emission Factors'!$A$11:$K$93,8))</f>
        <v>0.11531117608208015</v>
      </c>
      <c r="H157" s="67" t="s">
        <v>72</v>
      </c>
    </row>
    <row r="158" spans="1:8" x14ac:dyDescent="0.25">
      <c r="A158" s="67" t="s">
        <v>375</v>
      </c>
      <c r="B158" s="67" t="s">
        <v>84</v>
      </c>
      <c r="C158" s="67" t="s">
        <v>376</v>
      </c>
      <c r="D158" s="65" t="s">
        <v>377</v>
      </c>
      <c r="E158" s="67" t="s">
        <v>73</v>
      </c>
      <c r="F158" s="68" t="s">
        <v>70</v>
      </c>
      <c r="G158" s="73">
        <f>(VLOOKUP(A158,'Emission Factors'!$A$11:$K$93,7))*(VLOOKUP(A158,'Emission Factors'!$A$11:$K$93,8))</f>
        <v>0.16506696696467818</v>
      </c>
      <c r="H158" s="67" t="s">
        <v>72</v>
      </c>
    </row>
    <row r="159" spans="1:8" x14ac:dyDescent="0.25">
      <c r="A159" s="67" t="s">
        <v>379</v>
      </c>
      <c r="B159" s="67" t="s">
        <v>84</v>
      </c>
      <c r="C159" s="67" t="s">
        <v>380</v>
      </c>
      <c r="D159" s="65" t="s">
        <v>381</v>
      </c>
      <c r="E159" s="67" t="s">
        <v>73</v>
      </c>
      <c r="F159" s="68" t="s">
        <v>70</v>
      </c>
      <c r="G159" s="73">
        <f>(VLOOKUP(A159,'Emission Factors'!$A$11:$K$93,7))*(VLOOKUP(A159,'Emission Factors'!$A$11:$K$93,8))</f>
        <v>2.6782310827709155E-2</v>
      </c>
      <c r="H159" s="67" t="s">
        <v>72</v>
      </c>
    </row>
    <row r="160" spans="1:8" x14ac:dyDescent="0.25">
      <c r="A160" s="67" t="s">
        <v>383</v>
      </c>
      <c r="B160" s="67" t="s">
        <v>84</v>
      </c>
      <c r="C160" s="67" t="s">
        <v>384</v>
      </c>
      <c r="D160" s="65" t="s">
        <v>385</v>
      </c>
      <c r="E160" s="67" t="s">
        <v>73</v>
      </c>
      <c r="F160" s="68" t="s">
        <v>70</v>
      </c>
      <c r="G160" s="73">
        <f>(VLOOKUP(A160,'Emission Factors'!$A$11:$K$93,7))*(VLOOKUP(A160,'Emission Factors'!$A$11:$K$93,8))</f>
        <v>7.1677140214748011E-2</v>
      </c>
      <c r="H160" s="67" t="s">
        <v>72</v>
      </c>
    </row>
    <row r="161" spans="1:8" x14ac:dyDescent="0.25">
      <c r="A161" s="67" t="s">
        <v>387</v>
      </c>
      <c r="B161" s="67" t="s">
        <v>84</v>
      </c>
      <c r="C161" s="67" t="s">
        <v>388</v>
      </c>
      <c r="D161" s="65" t="s">
        <v>389</v>
      </c>
      <c r="E161" s="67" t="s">
        <v>73</v>
      </c>
      <c r="F161" s="68" t="s">
        <v>70</v>
      </c>
      <c r="G161" s="73">
        <f>(VLOOKUP(A161,'Emission Factors'!$A$11:$K$93,7))*(VLOOKUP(A161,'Emission Factors'!$A$11:$K$93,8))</f>
        <v>0.10544524637192766</v>
      </c>
      <c r="H161" s="67" t="s">
        <v>72</v>
      </c>
    </row>
    <row r="162" spans="1:8" x14ac:dyDescent="0.25">
      <c r="A162" s="67" t="s">
        <v>391</v>
      </c>
      <c r="B162" s="67" t="s">
        <v>84</v>
      </c>
      <c r="C162" s="67" t="s">
        <v>392</v>
      </c>
      <c r="D162" s="65" t="s">
        <v>393</v>
      </c>
      <c r="E162" s="67" t="s">
        <v>73</v>
      </c>
      <c r="F162" s="68" t="s">
        <v>70</v>
      </c>
      <c r="G162" s="73">
        <f>(VLOOKUP(A162,'Emission Factors'!$A$11:$K$93,7))*(VLOOKUP(A162,'Emission Factors'!$A$11:$K$93,8))</f>
        <v>0.11397690974653972</v>
      </c>
      <c r="H162" s="67" t="s">
        <v>72</v>
      </c>
    </row>
    <row r="163" spans="1:8" x14ac:dyDescent="0.25">
      <c r="A163" s="67" t="s">
        <v>395</v>
      </c>
      <c r="B163" s="67" t="s">
        <v>396</v>
      </c>
      <c r="C163" s="67" t="s">
        <v>397</v>
      </c>
      <c r="D163" s="65" t="s">
        <v>398</v>
      </c>
      <c r="E163" s="67" t="s">
        <v>82</v>
      </c>
      <c r="F163" s="68" t="s">
        <v>70</v>
      </c>
      <c r="G163" s="73">
        <f>(VLOOKUP(A163,'Emission Factors'!$A$11:$K$93,7))*(VLOOKUP(A163,'Emission Factors'!$A$11:$K$93,8))</f>
        <v>0.9786682716031575</v>
      </c>
      <c r="H163" s="67" t="s">
        <v>72</v>
      </c>
    </row>
    <row r="164" spans="1:8" x14ac:dyDescent="0.25">
      <c r="A164" s="67" t="s">
        <v>399</v>
      </c>
      <c r="B164" s="67" t="s">
        <v>396</v>
      </c>
      <c r="C164" s="67" t="s">
        <v>400</v>
      </c>
      <c r="D164" s="65" t="s">
        <v>401</v>
      </c>
      <c r="E164" s="67" t="s">
        <v>82</v>
      </c>
      <c r="F164" s="68" t="s">
        <v>70</v>
      </c>
      <c r="G164" s="73">
        <f>(VLOOKUP(A164,'Emission Factors'!$A$11:$K$93,7))*(VLOOKUP(A164,'Emission Factors'!$A$11:$K$93,8))</f>
        <v>7.7158784534666791E-2</v>
      </c>
      <c r="H164" s="67" t="s">
        <v>72</v>
      </c>
    </row>
    <row r="165" spans="1:8" x14ac:dyDescent="0.25">
      <c r="A165" s="67" t="s">
        <v>402</v>
      </c>
      <c r="B165" s="67" t="s">
        <v>396</v>
      </c>
      <c r="C165" s="67" t="s">
        <v>403</v>
      </c>
      <c r="D165" s="65" t="s">
        <v>404</v>
      </c>
      <c r="E165" s="67" t="s">
        <v>82</v>
      </c>
      <c r="F165" s="68" t="s">
        <v>70</v>
      </c>
      <c r="G165" s="73">
        <f>(VLOOKUP(A165,'Emission Factors'!$A$11:$K$93,7))*(VLOOKUP(A165,'Emission Factors'!$A$11:$K$93,8))</f>
        <v>0.9409253636570839</v>
      </c>
      <c r="H165" s="67" t="s">
        <v>72</v>
      </c>
    </row>
    <row r="166" spans="1:8" s="63" customFormat="1" x14ac:dyDescent="0.25">
      <c r="A166" s="67" t="s">
        <v>83</v>
      </c>
      <c r="B166" s="67" t="s">
        <v>84</v>
      </c>
      <c r="C166" s="67" t="s">
        <v>85</v>
      </c>
      <c r="D166" s="65" t="s">
        <v>86</v>
      </c>
      <c r="E166" s="67" t="s">
        <v>73</v>
      </c>
      <c r="F166" s="69" t="s">
        <v>78</v>
      </c>
      <c r="G166" s="73">
        <f>(VLOOKUP(A166,'Emission Factors'!$A$11:$K$93,7))*(VLOOKUP(A166,'Emission Factors'!$A$11:$K$93,11))</f>
        <v>1.110907169437475E-2</v>
      </c>
      <c r="H166" s="67" t="s">
        <v>72</v>
      </c>
    </row>
    <row r="167" spans="1:8" x14ac:dyDescent="0.25">
      <c r="A167" s="67" t="s">
        <v>89</v>
      </c>
      <c r="B167" s="67" t="s">
        <v>84</v>
      </c>
      <c r="C167" s="67" t="s">
        <v>90</v>
      </c>
      <c r="D167" s="65" t="s">
        <v>91</v>
      </c>
      <c r="E167" s="67" t="s">
        <v>73</v>
      </c>
      <c r="F167" s="69" t="s">
        <v>78</v>
      </c>
      <c r="G167" s="73">
        <f>(VLOOKUP(A167,'Emission Factors'!$A$11:$K$93,7))*(VLOOKUP(A167,'Emission Factors'!$A$11:$K$93,11))</f>
        <v>2.3704642982139645E-2</v>
      </c>
      <c r="H167" s="67" t="s">
        <v>72</v>
      </c>
    </row>
    <row r="168" spans="1:8" x14ac:dyDescent="0.25">
      <c r="A168" s="67" t="s">
        <v>93</v>
      </c>
      <c r="B168" s="67" t="s">
        <v>84</v>
      </c>
      <c r="C168" s="67" t="s">
        <v>94</v>
      </c>
      <c r="D168" s="65" t="s">
        <v>95</v>
      </c>
      <c r="E168" s="67" t="s">
        <v>73</v>
      </c>
      <c r="F168" s="69" t="s">
        <v>78</v>
      </c>
      <c r="G168" s="73">
        <f>(VLOOKUP(A168,'Emission Factors'!$A$11:$K$93,7))*(VLOOKUP(A168,'Emission Factors'!$A$11:$K$93,11))</f>
        <v>3.3674006210091506E-2</v>
      </c>
      <c r="H168" s="67" t="s">
        <v>72</v>
      </c>
    </row>
    <row r="169" spans="1:8" x14ac:dyDescent="0.25">
      <c r="A169" s="67" t="s">
        <v>97</v>
      </c>
      <c r="B169" s="67" t="s">
        <v>84</v>
      </c>
      <c r="C169" s="67" t="s">
        <v>98</v>
      </c>
      <c r="D169" s="65" t="s">
        <v>99</v>
      </c>
      <c r="E169" s="67" t="s">
        <v>73</v>
      </c>
      <c r="F169" s="69" t="s">
        <v>78</v>
      </c>
      <c r="G169" s="73">
        <f>(VLOOKUP(A169,'Emission Factors'!$A$11:$K$93,7))*(VLOOKUP(A169,'Emission Factors'!$A$11:$K$93,11))</f>
        <v>1.6148123103680294E-2</v>
      </c>
      <c r="H169" s="67" t="s">
        <v>72</v>
      </c>
    </row>
    <row r="170" spans="1:8" x14ac:dyDescent="0.25">
      <c r="A170" s="67" t="s">
        <v>101</v>
      </c>
      <c r="B170" s="67" t="s">
        <v>84</v>
      </c>
      <c r="C170" s="67" t="s">
        <v>102</v>
      </c>
      <c r="D170" s="65" t="s">
        <v>103</v>
      </c>
      <c r="E170" s="67" t="s">
        <v>73</v>
      </c>
      <c r="F170" s="69" t="s">
        <v>78</v>
      </c>
      <c r="G170" s="73">
        <f>(VLOOKUP(A170,'Emission Factors'!$A$11:$K$93,7))*(VLOOKUP(A170,'Emission Factors'!$A$11:$K$93,11))</f>
        <v>1.4436503168546997E-2</v>
      </c>
      <c r="H170" s="67" t="s">
        <v>72</v>
      </c>
    </row>
    <row r="171" spans="1:8" x14ac:dyDescent="0.25">
      <c r="A171" s="67" t="s">
        <v>105</v>
      </c>
      <c r="B171" s="67" t="s">
        <v>84</v>
      </c>
      <c r="C171" s="67" t="s">
        <v>66</v>
      </c>
      <c r="D171" s="65" t="s">
        <v>106</v>
      </c>
      <c r="E171" s="67" t="s">
        <v>73</v>
      </c>
      <c r="F171" s="69" t="s">
        <v>78</v>
      </c>
      <c r="G171" s="73">
        <f>(VLOOKUP(A171,'Emission Factors'!$A$11:$K$93,7))*(VLOOKUP(A171,'Emission Factors'!$A$11:$K$93,11))</f>
        <v>1.6694759964832065E-2</v>
      </c>
      <c r="H171" s="67" t="s">
        <v>72</v>
      </c>
    </row>
    <row r="172" spans="1:8" x14ac:dyDescent="0.25">
      <c r="A172" s="67" t="s">
        <v>108</v>
      </c>
      <c r="B172" s="67" t="s">
        <v>84</v>
      </c>
      <c r="C172" s="67" t="s">
        <v>109</v>
      </c>
      <c r="D172" s="65" t="s">
        <v>110</v>
      </c>
      <c r="E172" s="67" t="s">
        <v>73</v>
      </c>
      <c r="F172" s="69" t="s">
        <v>78</v>
      </c>
      <c r="G172" s="73">
        <f>(VLOOKUP(A172,'Emission Factors'!$A$11:$K$93,7))*(VLOOKUP(A172,'Emission Factors'!$A$11:$K$93,11))</f>
        <v>5.3805525021326177E-2</v>
      </c>
      <c r="H172" s="67" t="s">
        <v>72</v>
      </c>
    </row>
    <row r="173" spans="1:8" x14ac:dyDescent="0.25">
      <c r="A173" s="67" t="s">
        <v>112</v>
      </c>
      <c r="B173" s="67" t="s">
        <v>84</v>
      </c>
      <c r="C173" s="67" t="s">
        <v>113</v>
      </c>
      <c r="D173" s="65" t="s">
        <v>114</v>
      </c>
      <c r="E173" s="67" t="s">
        <v>73</v>
      </c>
      <c r="F173" s="69" t="s">
        <v>78</v>
      </c>
      <c r="G173" s="73">
        <f>(VLOOKUP(A173,'Emission Factors'!$A$11:$K$93,7))*(VLOOKUP(A173,'Emission Factors'!$A$11:$K$93,11))</f>
        <v>1.1081445960531596E-2</v>
      </c>
      <c r="H173" s="67" t="s">
        <v>72</v>
      </c>
    </row>
    <row r="174" spans="1:8" x14ac:dyDescent="0.25">
      <c r="A174" s="67" t="s">
        <v>116</v>
      </c>
      <c r="B174" s="67" t="s">
        <v>84</v>
      </c>
      <c r="C174" s="67" t="s">
        <v>117</v>
      </c>
      <c r="D174" s="65" t="s">
        <v>118</v>
      </c>
      <c r="E174" s="67" t="s">
        <v>73</v>
      </c>
      <c r="F174" s="69" t="s">
        <v>78</v>
      </c>
      <c r="G174" s="73">
        <f>(VLOOKUP(A174,'Emission Factors'!$A$11:$K$93,7))*(VLOOKUP(A174,'Emission Factors'!$A$11:$K$93,11))</f>
        <v>1.466985245228598E-2</v>
      </c>
      <c r="H174" s="67" t="s">
        <v>72</v>
      </c>
    </row>
    <row r="175" spans="1:8" x14ac:dyDescent="0.25">
      <c r="A175" s="67" t="s">
        <v>120</v>
      </c>
      <c r="B175" s="67" t="s">
        <v>84</v>
      </c>
      <c r="C175" s="67" t="s">
        <v>121</v>
      </c>
      <c r="D175" s="65" t="s">
        <v>122</v>
      </c>
      <c r="E175" s="67" t="s">
        <v>73</v>
      </c>
      <c r="F175" s="69" t="s">
        <v>78</v>
      </c>
      <c r="G175" s="73">
        <f>(VLOOKUP(A175,'Emission Factors'!$A$11:$K$93,7))*(VLOOKUP(A175,'Emission Factors'!$A$11:$K$93,11))</f>
        <v>1.7455349317875502E-2</v>
      </c>
      <c r="H175" s="67" t="s">
        <v>72</v>
      </c>
    </row>
    <row r="176" spans="1:8" x14ac:dyDescent="0.25">
      <c r="A176" s="67" t="s">
        <v>124</v>
      </c>
      <c r="B176" s="67" t="s">
        <v>84</v>
      </c>
      <c r="C176" s="67" t="s">
        <v>125</v>
      </c>
      <c r="D176" s="65" t="s">
        <v>126</v>
      </c>
      <c r="E176" s="67" t="s">
        <v>73</v>
      </c>
      <c r="F176" s="69" t="s">
        <v>78</v>
      </c>
      <c r="G176" s="73">
        <f>(VLOOKUP(A176,'Emission Factors'!$A$11:$K$93,7))*(VLOOKUP(A176,'Emission Factors'!$A$11:$K$93,11))</f>
        <v>0.1141530589293397</v>
      </c>
      <c r="H176" s="67" t="s">
        <v>72</v>
      </c>
    </row>
    <row r="177" spans="1:8" x14ac:dyDescent="0.25">
      <c r="A177" s="67" t="s">
        <v>128</v>
      </c>
      <c r="B177" s="67" t="s">
        <v>84</v>
      </c>
      <c r="C177" s="67" t="s">
        <v>129</v>
      </c>
      <c r="D177" s="65" t="s">
        <v>130</v>
      </c>
      <c r="E177" s="67" t="s">
        <v>73</v>
      </c>
      <c r="F177" s="69" t="s">
        <v>78</v>
      </c>
      <c r="G177" s="73">
        <f>(VLOOKUP(A177,'Emission Factors'!$A$11:$K$93,7))*(VLOOKUP(A177,'Emission Factors'!$A$11:$K$93,11))</f>
        <v>2.9594214324871658E-2</v>
      </c>
      <c r="H177" s="67" t="s">
        <v>72</v>
      </c>
    </row>
    <row r="178" spans="1:8" x14ac:dyDescent="0.25">
      <c r="A178" s="67" t="s">
        <v>132</v>
      </c>
      <c r="B178" s="67" t="s">
        <v>84</v>
      </c>
      <c r="C178" s="67" t="s">
        <v>133</v>
      </c>
      <c r="D178" s="65" t="s">
        <v>134</v>
      </c>
      <c r="E178" s="67" t="s">
        <v>73</v>
      </c>
      <c r="F178" s="69" t="s">
        <v>78</v>
      </c>
      <c r="G178" s="73">
        <f>(VLOOKUP(A178,'Emission Factors'!$A$11:$K$93,7))*(VLOOKUP(A178,'Emission Factors'!$A$11:$K$93,11))</f>
        <v>8.054488425521486E-2</v>
      </c>
      <c r="H178" s="67" t="s">
        <v>72</v>
      </c>
    </row>
    <row r="179" spans="1:8" x14ac:dyDescent="0.25">
      <c r="A179" s="67" t="s">
        <v>136</v>
      </c>
      <c r="B179" s="67" t="s">
        <v>84</v>
      </c>
      <c r="C179" s="67" t="s">
        <v>137</v>
      </c>
      <c r="D179" s="65" t="s">
        <v>138</v>
      </c>
      <c r="E179" s="67" t="s">
        <v>73</v>
      </c>
      <c r="F179" s="69" t="s">
        <v>78</v>
      </c>
      <c r="G179" s="73">
        <f>(VLOOKUP(A179,'Emission Factors'!$A$11:$K$93,7))*(VLOOKUP(A179,'Emission Factors'!$A$11:$K$93,11))</f>
        <v>1.9787078810551938E-2</v>
      </c>
      <c r="H179" s="67" t="s">
        <v>72</v>
      </c>
    </row>
    <row r="180" spans="1:8" x14ac:dyDescent="0.25">
      <c r="A180" s="67" t="s">
        <v>140</v>
      </c>
      <c r="B180" s="67" t="s">
        <v>84</v>
      </c>
      <c r="C180" s="67" t="s">
        <v>141</v>
      </c>
      <c r="D180" s="65" t="s">
        <v>142</v>
      </c>
      <c r="E180" s="67" t="s">
        <v>73</v>
      </c>
      <c r="F180" s="69" t="s">
        <v>78</v>
      </c>
      <c r="G180" s="73">
        <f>(VLOOKUP(A180,'Emission Factors'!$A$11:$K$93,7))*(VLOOKUP(A180,'Emission Factors'!$A$11:$K$93,11))</f>
        <v>2.7894350021160981E-2</v>
      </c>
      <c r="H180" s="67" t="s">
        <v>72</v>
      </c>
    </row>
    <row r="181" spans="1:8" x14ac:dyDescent="0.25">
      <c r="A181" s="67" t="s">
        <v>144</v>
      </c>
      <c r="B181" s="67" t="s">
        <v>84</v>
      </c>
      <c r="C181" s="67" t="s">
        <v>145</v>
      </c>
      <c r="D181" s="65" t="s">
        <v>146</v>
      </c>
      <c r="E181" s="67" t="s">
        <v>73</v>
      </c>
      <c r="F181" s="69" t="s">
        <v>78</v>
      </c>
      <c r="G181" s="73">
        <f>(VLOOKUP(A181,'Emission Factors'!$A$11:$K$93,7))*(VLOOKUP(A181,'Emission Factors'!$A$11:$K$93,11))</f>
        <v>9.7465940124932343E-2</v>
      </c>
      <c r="H181" s="67" t="s">
        <v>72</v>
      </c>
    </row>
    <row r="182" spans="1:8" x14ac:dyDescent="0.25">
      <c r="A182" s="67" t="s">
        <v>148</v>
      </c>
      <c r="B182" s="67" t="s">
        <v>84</v>
      </c>
      <c r="C182" s="67" t="s">
        <v>149</v>
      </c>
      <c r="D182" s="65" t="s">
        <v>150</v>
      </c>
      <c r="E182" s="67" t="s">
        <v>73</v>
      </c>
      <c r="F182" s="69" t="s">
        <v>78</v>
      </c>
      <c r="G182" s="73">
        <f>(VLOOKUP(A182,'Emission Factors'!$A$11:$K$93,7))*(VLOOKUP(A182,'Emission Factors'!$A$11:$K$93,11))</f>
        <v>1.5443372999894296E-2</v>
      </c>
      <c r="H182" s="67" t="s">
        <v>72</v>
      </c>
    </row>
    <row r="183" spans="1:8" x14ac:dyDescent="0.25">
      <c r="A183" s="67" t="s">
        <v>152</v>
      </c>
      <c r="B183" s="67" t="s">
        <v>84</v>
      </c>
      <c r="C183" s="67" t="s">
        <v>153</v>
      </c>
      <c r="D183" s="65" t="s">
        <v>154</v>
      </c>
      <c r="E183" s="67" t="s">
        <v>73</v>
      </c>
      <c r="F183" s="69" t="s">
        <v>78</v>
      </c>
      <c r="G183" s="73">
        <f>(VLOOKUP(A183,'Emission Factors'!$A$11:$K$93,7))*(VLOOKUP(A183,'Emission Factors'!$A$11:$K$93,11))</f>
        <v>2.721017227236457E-2</v>
      </c>
      <c r="H183" s="67" t="s">
        <v>72</v>
      </c>
    </row>
    <row r="184" spans="1:8" x14ac:dyDescent="0.25">
      <c r="A184" s="67" t="s">
        <v>156</v>
      </c>
      <c r="B184" s="67" t="s">
        <v>84</v>
      </c>
      <c r="C184" s="67" t="s">
        <v>157</v>
      </c>
      <c r="D184" s="65" t="s">
        <v>158</v>
      </c>
      <c r="E184" s="67" t="s">
        <v>73</v>
      </c>
      <c r="F184" s="69" t="s">
        <v>78</v>
      </c>
      <c r="G184" s="73">
        <f>(VLOOKUP(A184,'Emission Factors'!$A$11:$K$93,7))*(VLOOKUP(A184,'Emission Factors'!$A$11:$K$93,11))</f>
        <v>7.4101622672477505E-3</v>
      </c>
      <c r="H184" s="67" t="s">
        <v>72</v>
      </c>
    </row>
    <row r="185" spans="1:8" x14ac:dyDescent="0.25">
      <c r="A185" s="67" t="s">
        <v>160</v>
      </c>
      <c r="B185" s="67" t="s">
        <v>84</v>
      </c>
      <c r="C185" s="67" t="s">
        <v>161</v>
      </c>
      <c r="D185" s="65" t="s">
        <v>162</v>
      </c>
      <c r="E185" s="67" t="s">
        <v>73</v>
      </c>
      <c r="F185" s="69" t="s">
        <v>78</v>
      </c>
      <c r="G185" s="73">
        <f>(VLOOKUP(A185,'Emission Factors'!$A$11:$K$93,7))*(VLOOKUP(A185,'Emission Factors'!$A$11:$K$93,11))</f>
        <v>1.0420191693009289E-2</v>
      </c>
      <c r="H185" s="67" t="s">
        <v>72</v>
      </c>
    </row>
    <row r="186" spans="1:8" x14ac:dyDescent="0.25">
      <c r="A186" s="67" t="s">
        <v>164</v>
      </c>
      <c r="B186" s="67" t="s">
        <v>84</v>
      </c>
      <c r="C186" s="67" t="s">
        <v>165</v>
      </c>
      <c r="D186" s="65" t="s">
        <v>166</v>
      </c>
      <c r="E186" s="67" t="s">
        <v>73</v>
      </c>
      <c r="F186" s="69" t="s">
        <v>78</v>
      </c>
      <c r="G186" s="73">
        <f>(VLOOKUP(A186,'Emission Factors'!$A$11:$K$93,7))*(VLOOKUP(A186,'Emission Factors'!$A$11:$K$93,11))</f>
        <v>2.4756184212892898E-2</v>
      </c>
      <c r="H186" s="67" t="s">
        <v>72</v>
      </c>
    </row>
    <row r="187" spans="1:8" x14ac:dyDescent="0.25">
      <c r="A187" s="67" t="s">
        <v>168</v>
      </c>
      <c r="B187" s="67" t="s">
        <v>84</v>
      </c>
      <c r="C187" s="67" t="s">
        <v>169</v>
      </c>
      <c r="D187" s="65" t="s">
        <v>170</v>
      </c>
      <c r="E187" s="67" t="s">
        <v>73</v>
      </c>
      <c r="F187" s="69" t="s">
        <v>78</v>
      </c>
      <c r="G187" s="73">
        <f>(VLOOKUP(A187,'Emission Factors'!$A$11:$K$93,7))*(VLOOKUP(A187,'Emission Factors'!$A$11:$K$93,11))</f>
        <v>2.370581854528191E-2</v>
      </c>
      <c r="H187" s="67" t="s">
        <v>72</v>
      </c>
    </row>
    <row r="188" spans="1:8" x14ac:dyDescent="0.25">
      <c r="A188" s="67" t="s">
        <v>172</v>
      </c>
      <c r="B188" s="67" t="s">
        <v>84</v>
      </c>
      <c r="C188" s="67" t="s">
        <v>173</v>
      </c>
      <c r="D188" s="65" t="s">
        <v>174</v>
      </c>
      <c r="E188" s="67" t="s">
        <v>73</v>
      </c>
      <c r="F188" s="69" t="s">
        <v>78</v>
      </c>
      <c r="G188" s="73">
        <f>(VLOOKUP(A188,'Emission Factors'!$A$11:$K$93,7))*(VLOOKUP(A188,'Emission Factors'!$A$11:$K$93,11))</f>
        <v>1.1904340160114912E-2</v>
      </c>
      <c r="H188" s="67" t="s">
        <v>72</v>
      </c>
    </row>
    <row r="189" spans="1:8" x14ac:dyDescent="0.25">
      <c r="A189" s="67" t="s">
        <v>176</v>
      </c>
      <c r="B189" s="67" t="s">
        <v>84</v>
      </c>
      <c r="C189" s="67" t="s">
        <v>177</v>
      </c>
      <c r="D189" s="65" t="s">
        <v>178</v>
      </c>
      <c r="E189" s="67" t="s">
        <v>73</v>
      </c>
      <c r="F189" s="69" t="s">
        <v>78</v>
      </c>
      <c r="G189" s="73">
        <f>(VLOOKUP(A189,'Emission Factors'!$A$11:$K$93,7))*(VLOOKUP(A189,'Emission Factors'!$A$11:$K$93,11))</f>
        <v>2.0979687618376614E-2</v>
      </c>
      <c r="H189" s="67" t="s">
        <v>72</v>
      </c>
    </row>
    <row r="190" spans="1:8" x14ac:dyDescent="0.25">
      <c r="A190" s="67" t="s">
        <v>180</v>
      </c>
      <c r="B190" s="67" t="s">
        <v>84</v>
      </c>
      <c r="C190" s="67" t="s">
        <v>181</v>
      </c>
      <c r="D190" s="65" t="s">
        <v>182</v>
      </c>
      <c r="E190" s="67" t="s">
        <v>73</v>
      </c>
      <c r="F190" s="69" t="s">
        <v>78</v>
      </c>
      <c r="G190" s="73">
        <f>(VLOOKUP(A190,'Emission Factors'!$A$11:$K$93,7))*(VLOOKUP(A190,'Emission Factors'!$A$11:$K$93,11))</f>
        <v>1.0685868963160475E-3</v>
      </c>
      <c r="H190" s="67" t="s">
        <v>72</v>
      </c>
    </row>
    <row r="191" spans="1:8" x14ac:dyDescent="0.25">
      <c r="A191" s="67" t="s">
        <v>184</v>
      </c>
      <c r="B191" s="67" t="s">
        <v>84</v>
      </c>
      <c r="C191" s="67" t="s">
        <v>185</v>
      </c>
      <c r="D191" s="65" t="s">
        <v>186</v>
      </c>
      <c r="E191" s="67" t="s">
        <v>73</v>
      </c>
      <c r="F191" s="69" t="s">
        <v>78</v>
      </c>
      <c r="G191" s="73">
        <f>(VLOOKUP(A191,'Emission Factors'!$A$11:$K$93,7))*(VLOOKUP(A191,'Emission Factors'!$A$11:$K$93,11))</f>
        <v>2.2490874037754256E-2</v>
      </c>
      <c r="H191" s="67" t="s">
        <v>72</v>
      </c>
    </row>
    <row r="192" spans="1:8" x14ac:dyDescent="0.25">
      <c r="A192" s="67" t="s">
        <v>188</v>
      </c>
      <c r="B192" s="67" t="s">
        <v>84</v>
      </c>
      <c r="C192" s="67" t="s">
        <v>189</v>
      </c>
      <c r="D192" s="65" t="s">
        <v>190</v>
      </c>
      <c r="E192" s="67" t="s">
        <v>73</v>
      </c>
      <c r="F192" s="69" t="s">
        <v>78</v>
      </c>
      <c r="G192" s="73">
        <f>(VLOOKUP(A192,'Emission Factors'!$A$11:$K$93,7))*(VLOOKUP(A192,'Emission Factors'!$A$11:$K$93,11))</f>
        <v>2.0013374715437349E-2</v>
      </c>
      <c r="H192" s="67" t="s">
        <v>72</v>
      </c>
    </row>
    <row r="193" spans="1:8" x14ac:dyDescent="0.25">
      <c r="A193" s="67" t="s">
        <v>192</v>
      </c>
      <c r="B193" s="67" t="s">
        <v>84</v>
      </c>
      <c r="C193" s="67" t="s">
        <v>193</v>
      </c>
      <c r="D193" s="65" t="s">
        <v>194</v>
      </c>
      <c r="E193" s="67" t="s">
        <v>73</v>
      </c>
      <c r="F193" s="69" t="s">
        <v>78</v>
      </c>
      <c r="G193" s="73">
        <f>(VLOOKUP(A193,'Emission Factors'!$A$11:$K$93,7))*(VLOOKUP(A193,'Emission Factors'!$A$11:$K$93,11))</f>
        <v>7.2949570793060864E-3</v>
      </c>
      <c r="H193" s="67" t="s">
        <v>72</v>
      </c>
    </row>
    <row r="194" spans="1:8" x14ac:dyDescent="0.25">
      <c r="A194" s="67" t="s">
        <v>196</v>
      </c>
      <c r="B194" s="67" t="s">
        <v>84</v>
      </c>
      <c r="C194" s="67" t="s">
        <v>197</v>
      </c>
      <c r="D194" s="65" t="s">
        <v>198</v>
      </c>
      <c r="E194" s="67" t="s">
        <v>73</v>
      </c>
      <c r="F194" s="69" t="s">
        <v>78</v>
      </c>
      <c r="G194" s="73">
        <f>(VLOOKUP(A194,'Emission Factors'!$A$11:$K$93,7))*(VLOOKUP(A194,'Emission Factors'!$A$11:$K$93,11))</f>
        <v>1.0493076607829527E-2</v>
      </c>
      <c r="H194" s="67" t="s">
        <v>72</v>
      </c>
    </row>
    <row r="195" spans="1:8" x14ac:dyDescent="0.25">
      <c r="A195" s="67" t="s">
        <v>200</v>
      </c>
      <c r="B195" s="67" t="s">
        <v>84</v>
      </c>
      <c r="C195" s="67" t="s">
        <v>201</v>
      </c>
      <c r="D195" s="65" t="s">
        <v>202</v>
      </c>
      <c r="E195" s="67" t="s">
        <v>73</v>
      </c>
      <c r="F195" s="69" t="s">
        <v>78</v>
      </c>
      <c r="G195" s="73">
        <f>(VLOOKUP(A195,'Emission Factors'!$A$11:$K$93,7))*(VLOOKUP(A195,'Emission Factors'!$A$11:$K$93,11))</f>
        <v>2.5549101552348533E-2</v>
      </c>
      <c r="H195" s="67" t="s">
        <v>72</v>
      </c>
    </row>
    <row r="196" spans="1:8" x14ac:dyDescent="0.25">
      <c r="A196" s="67" t="s">
        <v>204</v>
      </c>
      <c r="B196" s="67" t="s">
        <v>84</v>
      </c>
      <c r="C196" s="67" t="s">
        <v>205</v>
      </c>
      <c r="D196" s="65" t="s">
        <v>206</v>
      </c>
      <c r="E196" s="67" t="s">
        <v>73</v>
      </c>
      <c r="F196" s="69" t="s">
        <v>78</v>
      </c>
      <c r="G196" s="73">
        <f>(VLOOKUP(A196,'Emission Factors'!$A$11:$K$93,7))*(VLOOKUP(A196,'Emission Factors'!$A$11:$K$93,11))</f>
        <v>1.1842623095146164E-2</v>
      </c>
      <c r="H196" s="67" t="s">
        <v>72</v>
      </c>
    </row>
    <row r="197" spans="1:8" x14ac:dyDescent="0.25">
      <c r="A197" s="67" t="s">
        <v>208</v>
      </c>
      <c r="B197" s="67" t="s">
        <v>84</v>
      </c>
      <c r="C197" s="67" t="s">
        <v>209</v>
      </c>
      <c r="D197" s="65" t="s">
        <v>210</v>
      </c>
      <c r="E197" s="67" t="s">
        <v>73</v>
      </c>
      <c r="F197" s="69" t="s">
        <v>78</v>
      </c>
      <c r="G197" s="73">
        <f>(VLOOKUP(A197,'Emission Factors'!$A$11:$K$93,7))*(VLOOKUP(A197,'Emission Factors'!$A$11:$K$93,11))</f>
        <v>5.4545542019380028E-2</v>
      </c>
      <c r="H197" s="67" t="s">
        <v>72</v>
      </c>
    </row>
    <row r="198" spans="1:8" x14ac:dyDescent="0.25">
      <c r="A198" s="67" t="s">
        <v>212</v>
      </c>
      <c r="B198" s="67" t="s">
        <v>84</v>
      </c>
      <c r="C198" s="67" t="s">
        <v>213</v>
      </c>
      <c r="D198" s="65" t="s">
        <v>214</v>
      </c>
      <c r="E198" s="67" t="s">
        <v>73</v>
      </c>
      <c r="F198" s="69" t="s">
        <v>78</v>
      </c>
      <c r="G198" s="73">
        <f>(VLOOKUP(A198,'Emission Factors'!$A$11:$K$93,7))*(VLOOKUP(A198,'Emission Factors'!$A$11:$K$93,11))</f>
        <v>2.7710962170968127E-2</v>
      </c>
      <c r="H198" s="67" t="s">
        <v>72</v>
      </c>
    </row>
    <row r="199" spans="1:8" x14ac:dyDescent="0.25">
      <c r="A199" s="67" t="s">
        <v>216</v>
      </c>
      <c r="B199" s="67" t="s">
        <v>84</v>
      </c>
      <c r="C199" s="67" t="s">
        <v>217</v>
      </c>
      <c r="D199" s="65" t="s">
        <v>218</v>
      </c>
      <c r="E199" s="67" t="s">
        <v>73</v>
      </c>
      <c r="F199" s="69" t="s">
        <v>78</v>
      </c>
      <c r="G199" s="73">
        <f>(VLOOKUP(A199,'Emission Factors'!$A$11:$K$93,7))*(VLOOKUP(A199,'Emission Factors'!$A$11:$K$93,11))</f>
        <v>2.4462293427327426E-2</v>
      </c>
      <c r="H199" s="67" t="s">
        <v>72</v>
      </c>
    </row>
    <row r="200" spans="1:8" x14ac:dyDescent="0.25">
      <c r="A200" s="67" t="s">
        <v>220</v>
      </c>
      <c r="B200" s="67" t="s">
        <v>84</v>
      </c>
      <c r="C200" s="67" t="s">
        <v>221</v>
      </c>
      <c r="D200" s="65" t="s">
        <v>222</v>
      </c>
      <c r="E200" s="67" t="s">
        <v>73</v>
      </c>
      <c r="F200" s="69" t="s">
        <v>78</v>
      </c>
      <c r="G200" s="73">
        <f>(VLOOKUP(A200,'Emission Factors'!$A$11:$K$93,7))*(VLOOKUP(A200,'Emission Factors'!$A$11:$K$93,11))</f>
        <v>9.8429901901587076E-3</v>
      </c>
      <c r="H200" s="67" t="s">
        <v>72</v>
      </c>
    </row>
    <row r="201" spans="1:8" x14ac:dyDescent="0.25">
      <c r="A201" s="67" t="s">
        <v>224</v>
      </c>
      <c r="B201" s="67" t="s">
        <v>84</v>
      </c>
      <c r="C201" s="67" t="s">
        <v>225</v>
      </c>
      <c r="D201" s="65" t="s">
        <v>226</v>
      </c>
      <c r="E201" s="67" t="s">
        <v>73</v>
      </c>
      <c r="F201" s="69" t="s">
        <v>78</v>
      </c>
      <c r="G201" s="73">
        <f>(VLOOKUP(A201,'Emission Factors'!$A$11:$K$93,7))*(VLOOKUP(A201,'Emission Factors'!$A$11:$K$93,11))</f>
        <v>3.2847585321081403E-2</v>
      </c>
      <c r="H201" s="67" t="s">
        <v>72</v>
      </c>
    </row>
    <row r="202" spans="1:8" x14ac:dyDescent="0.25">
      <c r="A202" s="67" t="s">
        <v>228</v>
      </c>
      <c r="B202" s="67" t="s">
        <v>84</v>
      </c>
      <c r="C202" s="67" t="s">
        <v>229</v>
      </c>
      <c r="D202" s="65" t="s">
        <v>230</v>
      </c>
      <c r="E202" s="67" t="s">
        <v>73</v>
      </c>
      <c r="F202" s="69" t="s">
        <v>78</v>
      </c>
      <c r="G202" s="73">
        <f>(VLOOKUP(A202,'Emission Factors'!$A$11:$K$93,7))*(VLOOKUP(A202,'Emission Factors'!$A$11:$K$93,11))</f>
        <v>2.5949968583859836E-2</v>
      </c>
      <c r="H202" s="67" t="s">
        <v>72</v>
      </c>
    </row>
    <row r="203" spans="1:8" x14ac:dyDescent="0.25">
      <c r="A203" s="67" t="s">
        <v>232</v>
      </c>
      <c r="B203" s="67" t="s">
        <v>84</v>
      </c>
      <c r="C203" s="67" t="s">
        <v>233</v>
      </c>
      <c r="D203" s="65" t="s">
        <v>234</v>
      </c>
      <c r="E203" s="67" t="s">
        <v>73</v>
      </c>
      <c r="F203" s="69" t="s">
        <v>78</v>
      </c>
      <c r="G203" s="73">
        <f>(VLOOKUP(A203,'Emission Factors'!$A$11:$K$93,7))*(VLOOKUP(A203,'Emission Factors'!$A$11:$K$93,11))</f>
        <v>9.2240561957578279E-3</v>
      </c>
      <c r="H203" s="67" t="s">
        <v>72</v>
      </c>
    </row>
    <row r="204" spans="1:8" x14ac:dyDescent="0.25">
      <c r="A204" s="67" t="s">
        <v>236</v>
      </c>
      <c r="B204" s="67" t="s">
        <v>84</v>
      </c>
      <c r="C204" s="67" t="s">
        <v>237</v>
      </c>
      <c r="D204" s="65" t="s">
        <v>238</v>
      </c>
      <c r="E204" s="67" t="s">
        <v>73</v>
      </c>
      <c r="F204" s="69" t="s">
        <v>78</v>
      </c>
      <c r="G204" s="73">
        <f>(VLOOKUP(A204,'Emission Factors'!$A$11:$K$93,7))*(VLOOKUP(A204,'Emission Factors'!$A$11:$K$93,11))</f>
        <v>2.8714893094459772E-2</v>
      </c>
      <c r="H204" s="67" t="s">
        <v>72</v>
      </c>
    </row>
    <row r="205" spans="1:8" x14ac:dyDescent="0.25">
      <c r="A205" s="67" t="s">
        <v>240</v>
      </c>
      <c r="B205" s="67" t="s">
        <v>84</v>
      </c>
      <c r="C205" s="67" t="s">
        <v>241</v>
      </c>
      <c r="D205" s="65" t="s">
        <v>242</v>
      </c>
      <c r="E205" s="67" t="s">
        <v>73</v>
      </c>
      <c r="F205" s="69" t="s">
        <v>78</v>
      </c>
      <c r="G205" s="73">
        <f>(VLOOKUP(A205,'Emission Factors'!$A$11:$K$93,7))*(VLOOKUP(A205,'Emission Factors'!$A$11:$K$93,11))</f>
        <v>2.3571216565492922E-2</v>
      </c>
      <c r="H205" s="67" t="s">
        <v>72</v>
      </c>
    </row>
    <row r="206" spans="1:8" x14ac:dyDescent="0.25">
      <c r="A206" s="67" t="s">
        <v>244</v>
      </c>
      <c r="B206" s="67" t="s">
        <v>84</v>
      </c>
      <c r="C206" s="67" t="s">
        <v>245</v>
      </c>
      <c r="D206" s="65" t="s">
        <v>246</v>
      </c>
      <c r="E206" s="67" t="s">
        <v>73</v>
      </c>
      <c r="F206" s="69" t="s">
        <v>78</v>
      </c>
      <c r="G206" s="73">
        <f>(VLOOKUP(A206,'Emission Factors'!$A$11:$K$93,7))*(VLOOKUP(A206,'Emission Factors'!$A$11:$K$93,11))</f>
        <v>1.4380076137718427E-2</v>
      </c>
      <c r="H206" s="67" t="s">
        <v>72</v>
      </c>
    </row>
    <row r="207" spans="1:8" x14ac:dyDescent="0.25">
      <c r="A207" s="67" t="s">
        <v>248</v>
      </c>
      <c r="B207" s="67" t="s">
        <v>84</v>
      </c>
      <c r="C207" s="67" t="s">
        <v>249</v>
      </c>
      <c r="D207" s="65" t="s">
        <v>250</v>
      </c>
      <c r="E207" s="67" t="s">
        <v>73</v>
      </c>
      <c r="F207" s="69" t="s">
        <v>78</v>
      </c>
      <c r="G207" s="73">
        <f>(VLOOKUP(A207,'Emission Factors'!$A$11:$K$93,7))*(VLOOKUP(A207,'Emission Factors'!$A$11:$K$93,11))</f>
        <v>1.6580142558461533E-2</v>
      </c>
      <c r="H207" s="67" t="s">
        <v>72</v>
      </c>
    </row>
    <row r="208" spans="1:8" x14ac:dyDescent="0.25">
      <c r="A208" s="67" t="s">
        <v>252</v>
      </c>
      <c r="B208" s="67" t="s">
        <v>84</v>
      </c>
      <c r="C208" s="67" t="s">
        <v>253</v>
      </c>
      <c r="D208" s="65" t="s">
        <v>254</v>
      </c>
      <c r="E208" s="67" t="s">
        <v>73</v>
      </c>
      <c r="F208" s="69" t="s">
        <v>78</v>
      </c>
      <c r="G208" s="73">
        <f>(VLOOKUP(A208,'Emission Factors'!$A$11:$K$93,7))*(VLOOKUP(A208,'Emission Factors'!$A$11:$K$93,11))</f>
        <v>5.3829036284171409E-3</v>
      </c>
      <c r="H208" s="67" t="s">
        <v>72</v>
      </c>
    </row>
    <row r="209" spans="1:8" x14ac:dyDescent="0.25">
      <c r="A209" s="67" t="s">
        <v>256</v>
      </c>
      <c r="B209" s="67" t="s">
        <v>84</v>
      </c>
      <c r="C209" s="67" t="s">
        <v>257</v>
      </c>
      <c r="D209" s="65" t="s">
        <v>258</v>
      </c>
      <c r="E209" s="67" t="s">
        <v>73</v>
      </c>
      <c r="F209" s="69" t="s">
        <v>78</v>
      </c>
      <c r="G209" s="73">
        <f>(VLOOKUP(A209,'Emission Factors'!$A$11:$K$93,7))*(VLOOKUP(A209,'Emission Factors'!$A$11:$K$93,11))</f>
        <v>2.2730101137204549E-2</v>
      </c>
      <c r="H209" s="67" t="s">
        <v>72</v>
      </c>
    </row>
    <row r="210" spans="1:8" x14ac:dyDescent="0.25">
      <c r="A210" s="67" t="s">
        <v>260</v>
      </c>
      <c r="B210" s="67" t="s">
        <v>84</v>
      </c>
      <c r="C210" s="67" t="s">
        <v>80</v>
      </c>
      <c r="D210" s="65" t="s">
        <v>261</v>
      </c>
      <c r="E210" s="67" t="s">
        <v>73</v>
      </c>
      <c r="F210" s="69" t="s">
        <v>78</v>
      </c>
      <c r="G210" s="73">
        <f>(VLOOKUP(A210,'Emission Factors'!$A$11:$K$93,7))*(VLOOKUP(A210,'Emission Factors'!$A$11:$K$93,11))</f>
        <v>1.6496089793789807E-2</v>
      </c>
      <c r="H210" s="67" t="s">
        <v>72</v>
      </c>
    </row>
    <row r="211" spans="1:8" x14ac:dyDescent="0.25">
      <c r="A211" s="67" t="s">
        <v>263</v>
      </c>
      <c r="B211" s="67" t="s">
        <v>84</v>
      </c>
      <c r="C211" s="67" t="s">
        <v>264</v>
      </c>
      <c r="D211" s="65" t="s">
        <v>265</v>
      </c>
      <c r="E211" s="67" t="s">
        <v>73</v>
      </c>
      <c r="F211" s="69" t="s">
        <v>78</v>
      </c>
      <c r="G211" s="73">
        <f>(VLOOKUP(A211,'Emission Factors'!$A$11:$K$93,7))*(VLOOKUP(A211,'Emission Factors'!$A$11:$K$93,11))</f>
        <v>1.1366520022530103E-2</v>
      </c>
      <c r="H211" s="67" t="s">
        <v>72</v>
      </c>
    </row>
    <row r="212" spans="1:8" x14ac:dyDescent="0.25">
      <c r="A212" s="67" t="s">
        <v>267</v>
      </c>
      <c r="B212" s="67" t="s">
        <v>84</v>
      </c>
      <c r="C212" s="67" t="s">
        <v>268</v>
      </c>
      <c r="D212" s="65" t="s">
        <v>269</v>
      </c>
      <c r="E212" s="67" t="s">
        <v>73</v>
      </c>
      <c r="F212" s="69" t="s">
        <v>78</v>
      </c>
      <c r="G212" s="73">
        <f>(VLOOKUP(A212,'Emission Factors'!$A$11:$K$93,7))*(VLOOKUP(A212,'Emission Factors'!$A$11:$K$93,11))</f>
        <v>2.4495796976881892E-2</v>
      </c>
      <c r="H212" s="67" t="s">
        <v>72</v>
      </c>
    </row>
    <row r="213" spans="1:8" x14ac:dyDescent="0.25">
      <c r="A213" s="67" t="s">
        <v>271</v>
      </c>
      <c r="B213" s="67" t="s">
        <v>84</v>
      </c>
      <c r="C213" s="67" t="s">
        <v>272</v>
      </c>
      <c r="D213" s="65" t="s">
        <v>273</v>
      </c>
      <c r="E213" s="67" t="s">
        <v>73</v>
      </c>
      <c r="F213" s="69" t="s">
        <v>78</v>
      </c>
      <c r="G213" s="73">
        <f>(VLOOKUP(A213,'Emission Factors'!$A$11:$K$93,7))*(VLOOKUP(A213,'Emission Factors'!$A$11:$K$93,11))</f>
        <v>3.539620621350516E-3</v>
      </c>
      <c r="H213" s="67" t="s">
        <v>72</v>
      </c>
    </row>
    <row r="214" spans="1:8" x14ac:dyDescent="0.25">
      <c r="A214" s="67" t="s">
        <v>275</v>
      </c>
      <c r="B214" s="67" t="s">
        <v>84</v>
      </c>
      <c r="C214" s="67" t="s">
        <v>276</v>
      </c>
      <c r="D214" s="65" t="s">
        <v>277</v>
      </c>
      <c r="E214" s="67" t="s">
        <v>73</v>
      </c>
      <c r="F214" s="69" t="s">
        <v>78</v>
      </c>
      <c r="G214" s="73">
        <f>(VLOOKUP(A214,'Emission Factors'!$A$11:$K$93,7))*(VLOOKUP(A214,'Emission Factors'!$A$11:$K$93,11))</f>
        <v>6.797693870129312E-3</v>
      </c>
      <c r="H214" s="67" t="s">
        <v>72</v>
      </c>
    </row>
    <row r="215" spans="1:8" x14ac:dyDescent="0.25">
      <c r="A215" s="67" t="s">
        <v>279</v>
      </c>
      <c r="B215" s="67" t="s">
        <v>84</v>
      </c>
      <c r="C215" s="67" t="s">
        <v>280</v>
      </c>
      <c r="D215" s="65" t="s">
        <v>281</v>
      </c>
      <c r="E215" s="67" t="s">
        <v>73</v>
      </c>
      <c r="F215" s="69" t="s">
        <v>78</v>
      </c>
      <c r="G215" s="73">
        <f>(VLOOKUP(A215,'Emission Factors'!$A$11:$K$93,7))*(VLOOKUP(A215,'Emission Factors'!$A$11:$K$93,11))</f>
        <v>4.8148127399190881E-2</v>
      </c>
      <c r="H215" s="67" t="s">
        <v>72</v>
      </c>
    </row>
    <row r="216" spans="1:8" x14ac:dyDescent="0.25">
      <c r="A216" s="67" t="s">
        <v>283</v>
      </c>
      <c r="B216" s="67" t="s">
        <v>84</v>
      </c>
      <c r="C216" s="67" t="s">
        <v>284</v>
      </c>
      <c r="D216" s="65" t="s">
        <v>285</v>
      </c>
      <c r="E216" s="67" t="s">
        <v>73</v>
      </c>
      <c r="F216" s="69" t="s">
        <v>78</v>
      </c>
      <c r="G216" s="73">
        <f>(VLOOKUP(A216,'Emission Factors'!$A$11:$K$93,7))*(VLOOKUP(A216,'Emission Factors'!$A$11:$K$93,11))</f>
        <v>2.2606667007267052E-2</v>
      </c>
      <c r="H216" s="67" t="s">
        <v>72</v>
      </c>
    </row>
    <row r="217" spans="1:8" x14ac:dyDescent="0.25">
      <c r="A217" s="67" t="s">
        <v>287</v>
      </c>
      <c r="B217" s="67" t="s">
        <v>84</v>
      </c>
      <c r="C217" s="67" t="s">
        <v>288</v>
      </c>
      <c r="D217" s="65" t="s">
        <v>289</v>
      </c>
      <c r="E217" s="67" t="s">
        <v>73</v>
      </c>
      <c r="F217" s="69" t="s">
        <v>78</v>
      </c>
      <c r="G217" s="73">
        <f>(VLOOKUP(A217,'Emission Factors'!$A$11:$K$93,7))*(VLOOKUP(A217,'Emission Factors'!$A$11:$K$93,11))</f>
        <v>1.8923039900989456E-2</v>
      </c>
      <c r="H217" s="67" t="s">
        <v>72</v>
      </c>
    </row>
    <row r="218" spans="1:8" x14ac:dyDescent="0.25">
      <c r="A218" s="67" t="s">
        <v>291</v>
      </c>
      <c r="B218" s="67" t="s">
        <v>84</v>
      </c>
      <c r="C218" s="67" t="s">
        <v>292</v>
      </c>
      <c r="D218" s="65" t="s">
        <v>293</v>
      </c>
      <c r="E218" s="67" t="s">
        <v>73</v>
      </c>
      <c r="F218" s="69" t="s">
        <v>78</v>
      </c>
      <c r="G218" s="73">
        <f>(VLOOKUP(A218,'Emission Factors'!$A$11:$K$93,7))*(VLOOKUP(A218,'Emission Factors'!$A$11:$K$93,11))</f>
        <v>1.580309532142643E-2</v>
      </c>
      <c r="H218" s="67" t="s">
        <v>72</v>
      </c>
    </row>
    <row r="219" spans="1:8" x14ac:dyDescent="0.25">
      <c r="A219" s="67" t="s">
        <v>295</v>
      </c>
      <c r="B219" s="67" t="s">
        <v>84</v>
      </c>
      <c r="C219" s="67" t="s">
        <v>296</v>
      </c>
      <c r="D219" s="65" t="s">
        <v>297</v>
      </c>
      <c r="E219" s="67" t="s">
        <v>73</v>
      </c>
      <c r="F219" s="69" t="s">
        <v>78</v>
      </c>
      <c r="G219" s="73">
        <f>(VLOOKUP(A219,'Emission Factors'!$A$11:$K$93,7))*(VLOOKUP(A219,'Emission Factors'!$A$11:$K$93,11))</f>
        <v>1.7399510068618063E-2</v>
      </c>
      <c r="H219" s="67" t="s">
        <v>72</v>
      </c>
    </row>
    <row r="220" spans="1:8" x14ac:dyDescent="0.25">
      <c r="A220" s="67" t="s">
        <v>299</v>
      </c>
      <c r="B220" s="67" t="s">
        <v>84</v>
      </c>
      <c r="C220" s="67" t="s">
        <v>300</v>
      </c>
      <c r="D220" s="65" t="s">
        <v>301</v>
      </c>
      <c r="E220" s="67" t="s">
        <v>73</v>
      </c>
      <c r="F220" s="69" t="s">
        <v>78</v>
      </c>
      <c r="G220" s="73">
        <f>(VLOOKUP(A220,'Emission Factors'!$A$11:$K$93,7))*(VLOOKUP(A220,'Emission Factors'!$A$11:$K$93,11))</f>
        <v>1.316160494076399E-2</v>
      </c>
      <c r="H220" s="67" t="s">
        <v>72</v>
      </c>
    </row>
    <row r="221" spans="1:8" x14ac:dyDescent="0.25">
      <c r="A221" s="67" t="s">
        <v>303</v>
      </c>
      <c r="B221" s="67" t="s">
        <v>84</v>
      </c>
      <c r="C221" s="67" t="s">
        <v>304</v>
      </c>
      <c r="D221" s="65" t="s">
        <v>305</v>
      </c>
      <c r="E221" s="67" t="s">
        <v>73</v>
      </c>
      <c r="F221" s="69" t="s">
        <v>78</v>
      </c>
      <c r="G221" s="73">
        <f>(VLOOKUP(A221,'Emission Factors'!$A$11:$K$93,7))*(VLOOKUP(A221,'Emission Factors'!$A$11:$K$93,11))</f>
        <v>1.0733479270422081E-2</v>
      </c>
      <c r="H221" s="67" t="s">
        <v>72</v>
      </c>
    </row>
    <row r="222" spans="1:8" x14ac:dyDescent="0.25">
      <c r="A222" s="67" t="s">
        <v>307</v>
      </c>
      <c r="B222" s="67" t="s">
        <v>84</v>
      </c>
      <c r="C222" s="67" t="s">
        <v>308</v>
      </c>
      <c r="D222" s="65" t="s">
        <v>309</v>
      </c>
      <c r="E222" s="67" t="s">
        <v>73</v>
      </c>
      <c r="F222" s="69" t="s">
        <v>78</v>
      </c>
      <c r="G222" s="73">
        <f>(VLOOKUP(A222,'Emission Factors'!$A$11:$K$93,7))*(VLOOKUP(A222,'Emission Factors'!$A$11:$K$93,11))</f>
        <v>1.3145734838343455E-2</v>
      </c>
      <c r="H222" s="67" t="s">
        <v>72</v>
      </c>
    </row>
    <row r="223" spans="1:8" x14ac:dyDescent="0.25">
      <c r="A223" s="67" t="s">
        <v>311</v>
      </c>
      <c r="B223" s="67" t="s">
        <v>84</v>
      </c>
      <c r="C223" s="67" t="s">
        <v>312</v>
      </c>
      <c r="D223" s="65" t="s">
        <v>313</v>
      </c>
      <c r="E223" s="67" t="s">
        <v>73</v>
      </c>
      <c r="F223" s="69" t="s">
        <v>78</v>
      </c>
      <c r="G223" s="73">
        <f>(VLOOKUP(A223,'Emission Factors'!$A$11:$K$93,7))*(VLOOKUP(A223,'Emission Factors'!$A$11:$K$93,11))</f>
        <v>9.0247982431444398E-2</v>
      </c>
      <c r="H223" s="67" t="s">
        <v>72</v>
      </c>
    </row>
    <row r="224" spans="1:8" x14ac:dyDescent="0.25">
      <c r="A224" s="67" t="s">
        <v>315</v>
      </c>
      <c r="B224" s="67" t="s">
        <v>84</v>
      </c>
      <c r="C224" s="67" t="s">
        <v>316</v>
      </c>
      <c r="D224" s="65" t="s">
        <v>317</v>
      </c>
      <c r="E224" s="67" t="s">
        <v>73</v>
      </c>
      <c r="F224" s="69" t="s">
        <v>78</v>
      </c>
      <c r="G224" s="73">
        <f>(VLOOKUP(A224,'Emission Factors'!$A$11:$K$93,7))*(VLOOKUP(A224,'Emission Factors'!$A$11:$K$93,11))</f>
        <v>1.4719226104260979E-2</v>
      </c>
      <c r="H224" s="67" t="s">
        <v>72</v>
      </c>
    </row>
    <row r="225" spans="1:8" x14ac:dyDescent="0.25">
      <c r="A225" s="67" t="s">
        <v>319</v>
      </c>
      <c r="B225" s="67" t="s">
        <v>84</v>
      </c>
      <c r="C225" s="67" t="s">
        <v>320</v>
      </c>
      <c r="D225" s="65" t="s">
        <v>321</v>
      </c>
      <c r="E225" s="67" t="s">
        <v>73</v>
      </c>
      <c r="F225" s="69" t="s">
        <v>78</v>
      </c>
      <c r="G225" s="73">
        <f>(VLOOKUP(A225,'Emission Factors'!$A$11:$K$93,7))*(VLOOKUP(A225,'Emission Factors'!$A$11:$K$93,11))</f>
        <v>8.6885871844575423E-3</v>
      </c>
      <c r="H225" s="67" t="s">
        <v>72</v>
      </c>
    </row>
    <row r="226" spans="1:8" x14ac:dyDescent="0.25">
      <c r="A226" s="67" t="s">
        <v>323</v>
      </c>
      <c r="B226" s="67" t="s">
        <v>84</v>
      </c>
      <c r="C226" s="67" t="s">
        <v>324</v>
      </c>
      <c r="D226" s="65" t="s">
        <v>325</v>
      </c>
      <c r="E226" s="67" t="s">
        <v>73</v>
      </c>
      <c r="F226" s="69" t="s">
        <v>78</v>
      </c>
      <c r="G226" s="73">
        <f>(VLOOKUP(A226,'Emission Factors'!$A$11:$K$93,7))*(VLOOKUP(A226,'Emission Factors'!$A$11:$K$93,11))</f>
        <v>3.0957279788324306E-2</v>
      </c>
      <c r="H226" s="67" t="s">
        <v>72</v>
      </c>
    </row>
    <row r="227" spans="1:8" x14ac:dyDescent="0.25">
      <c r="A227" s="67" t="s">
        <v>327</v>
      </c>
      <c r="B227" s="67" t="s">
        <v>84</v>
      </c>
      <c r="C227" s="67" t="s">
        <v>328</v>
      </c>
      <c r="D227" s="65" t="s">
        <v>329</v>
      </c>
      <c r="E227" s="67" t="s">
        <v>73</v>
      </c>
      <c r="F227" s="69" t="s">
        <v>78</v>
      </c>
      <c r="G227" s="73">
        <f>(VLOOKUP(A227,'Emission Factors'!$A$11:$K$93,7))*(VLOOKUP(A227,'Emission Factors'!$A$11:$K$93,11))</f>
        <v>1.4177879277249384E-2</v>
      </c>
      <c r="H227" s="67" t="s">
        <v>72</v>
      </c>
    </row>
    <row r="228" spans="1:8" x14ac:dyDescent="0.25">
      <c r="A228" s="67" t="s">
        <v>331</v>
      </c>
      <c r="B228" s="67" t="s">
        <v>84</v>
      </c>
      <c r="C228" s="67" t="s">
        <v>332</v>
      </c>
      <c r="D228" s="65" t="s">
        <v>333</v>
      </c>
      <c r="E228" s="67" t="s">
        <v>73</v>
      </c>
      <c r="F228" s="69" t="s">
        <v>78</v>
      </c>
      <c r="G228" s="73">
        <f>(VLOOKUP(A228,'Emission Factors'!$A$11:$K$93,7))*(VLOOKUP(A228,'Emission Factors'!$A$11:$K$93,11))</f>
        <v>1.7563501126963595E-2</v>
      </c>
      <c r="H228" s="67" t="s">
        <v>72</v>
      </c>
    </row>
    <row r="229" spans="1:8" x14ac:dyDescent="0.25">
      <c r="A229" s="67" t="s">
        <v>335</v>
      </c>
      <c r="B229" s="67" t="s">
        <v>84</v>
      </c>
      <c r="C229" s="67" t="s">
        <v>336</v>
      </c>
      <c r="D229" s="65" t="s">
        <v>337</v>
      </c>
      <c r="E229" s="67" t="s">
        <v>73</v>
      </c>
      <c r="F229" s="69" t="s">
        <v>78</v>
      </c>
      <c r="G229" s="73">
        <f>(VLOOKUP(A229,'Emission Factors'!$A$11:$K$93,7))*(VLOOKUP(A229,'Emission Factors'!$A$11:$K$93,11))</f>
        <v>1.9822933486390925E-2</v>
      </c>
      <c r="H229" s="67" t="s">
        <v>72</v>
      </c>
    </row>
    <row r="230" spans="1:8" x14ac:dyDescent="0.25">
      <c r="A230" s="67" t="s">
        <v>339</v>
      </c>
      <c r="B230" s="67" t="s">
        <v>84</v>
      </c>
      <c r="C230" s="67" t="s">
        <v>340</v>
      </c>
      <c r="D230" s="65" t="s">
        <v>341</v>
      </c>
      <c r="E230" s="67" t="s">
        <v>73</v>
      </c>
      <c r="F230" s="69" t="s">
        <v>78</v>
      </c>
      <c r="G230" s="73">
        <f>(VLOOKUP(A230,'Emission Factors'!$A$11:$K$93,7))*(VLOOKUP(A230,'Emission Factors'!$A$11:$K$93,11))</f>
        <v>0.21487824786619308</v>
      </c>
      <c r="H230" s="67" t="s">
        <v>72</v>
      </c>
    </row>
    <row r="231" spans="1:8" x14ac:dyDescent="0.25">
      <c r="A231" s="67" t="s">
        <v>343</v>
      </c>
      <c r="B231" s="67" t="s">
        <v>84</v>
      </c>
      <c r="C231" s="67" t="s">
        <v>344</v>
      </c>
      <c r="D231" s="65" t="s">
        <v>345</v>
      </c>
      <c r="E231" s="67" t="s">
        <v>73</v>
      </c>
      <c r="F231" s="69" t="s">
        <v>78</v>
      </c>
      <c r="G231" s="73">
        <f>(VLOOKUP(A231,'Emission Factors'!$A$11:$K$93,7))*(VLOOKUP(A231,'Emission Factors'!$A$11:$K$93,11))</f>
        <v>2.3231478817379241E-2</v>
      </c>
      <c r="H231" s="67" t="s">
        <v>72</v>
      </c>
    </row>
    <row r="232" spans="1:8" x14ac:dyDescent="0.25">
      <c r="A232" s="67" t="s">
        <v>347</v>
      </c>
      <c r="B232" s="67" t="s">
        <v>84</v>
      </c>
      <c r="C232" s="67" t="s">
        <v>348</v>
      </c>
      <c r="D232" s="65" t="s">
        <v>349</v>
      </c>
      <c r="E232" s="67" t="s">
        <v>73</v>
      </c>
      <c r="F232" s="69" t="s">
        <v>78</v>
      </c>
      <c r="G232" s="73">
        <f>(VLOOKUP(A232,'Emission Factors'!$A$11:$K$93,7))*(VLOOKUP(A232,'Emission Factors'!$A$11:$K$93,11))</f>
        <v>2.3493041616532508E-2</v>
      </c>
      <c r="H232" s="67" t="s">
        <v>72</v>
      </c>
    </row>
    <row r="233" spans="1:8" x14ac:dyDescent="0.25">
      <c r="A233" s="67" t="s">
        <v>351</v>
      </c>
      <c r="B233" s="67" t="s">
        <v>84</v>
      </c>
      <c r="C233" s="67" t="s">
        <v>352</v>
      </c>
      <c r="D233" s="65" t="s">
        <v>353</v>
      </c>
      <c r="E233" s="67" t="s">
        <v>73</v>
      </c>
      <c r="F233" s="69" t="s">
        <v>78</v>
      </c>
      <c r="G233" s="73">
        <f>(VLOOKUP(A233,'Emission Factors'!$A$11:$K$93,7))*(VLOOKUP(A233,'Emission Factors'!$A$11:$K$93,11))</f>
        <v>1.343668671605327E-2</v>
      </c>
      <c r="H233" s="67" t="s">
        <v>72</v>
      </c>
    </row>
    <row r="234" spans="1:8" x14ac:dyDescent="0.25">
      <c r="A234" s="67" t="s">
        <v>355</v>
      </c>
      <c r="B234" s="67" t="s">
        <v>84</v>
      </c>
      <c r="C234" s="67" t="s">
        <v>356</v>
      </c>
      <c r="D234" s="65" t="s">
        <v>357</v>
      </c>
      <c r="E234" s="67" t="s">
        <v>73</v>
      </c>
      <c r="F234" s="69" t="s">
        <v>78</v>
      </c>
      <c r="G234" s="73">
        <f>(VLOOKUP(A234,'Emission Factors'!$A$11:$K$93,7))*(VLOOKUP(A234,'Emission Factors'!$A$11:$K$93,11))</f>
        <v>4.3987809438726093E-2</v>
      </c>
      <c r="H234" s="67" t="s">
        <v>72</v>
      </c>
    </row>
    <row r="235" spans="1:8" x14ac:dyDescent="0.25">
      <c r="A235" s="67" t="s">
        <v>359</v>
      </c>
      <c r="B235" s="67" t="s">
        <v>84</v>
      </c>
      <c r="C235" s="67" t="s">
        <v>360</v>
      </c>
      <c r="D235" s="65" t="s">
        <v>361</v>
      </c>
      <c r="E235" s="67" t="s">
        <v>73</v>
      </c>
      <c r="F235" s="69" t="s">
        <v>78</v>
      </c>
      <c r="G235" s="73">
        <f>(VLOOKUP(A235,'Emission Factors'!$A$11:$K$93,7))*(VLOOKUP(A235,'Emission Factors'!$A$11:$K$93,11))</f>
        <v>4.94706359342355E-2</v>
      </c>
      <c r="H235" s="67" t="s">
        <v>72</v>
      </c>
    </row>
    <row r="236" spans="1:8" x14ac:dyDescent="0.25">
      <c r="A236" s="67" t="s">
        <v>363</v>
      </c>
      <c r="B236" s="67" t="s">
        <v>84</v>
      </c>
      <c r="C236" s="67" t="s">
        <v>364</v>
      </c>
      <c r="D236" s="65" t="s">
        <v>365</v>
      </c>
      <c r="E236" s="67" t="s">
        <v>73</v>
      </c>
      <c r="F236" s="69" t="s">
        <v>78</v>
      </c>
      <c r="G236" s="73">
        <f>(VLOOKUP(A236,'Emission Factors'!$A$11:$K$93,7))*(VLOOKUP(A236,'Emission Factors'!$A$11:$K$93,11))</f>
        <v>4.1743659400148167E-2</v>
      </c>
      <c r="H236" s="67" t="s">
        <v>72</v>
      </c>
    </row>
    <row r="237" spans="1:8" x14ac:dyDescent="0.25">
      <c r="A237" s="67" t="s">
        <v>367</v>
      </c>
      <c r="B237" s="67" t="s">
        <v>84</v>
      </c>
      <c r="C237" s="67" t="s">
        <v>368</v>
      </c>
      <c r="D237" s="65" t="s">
        <v>369</v>
      </c>
      <c r="E237" s="67" t="s">
        <v>73</v>
      </c>
      <c r="F237" s="69" t="s">
        <v>78</v>
      </c>
      <c r="G237" s="73">
        <f>(VLOOKUP(A237,'Emission Factors'!$A$11:$K$93,7))*(VLOOKUP(A237,'Emission Factors'!$A$11:$K$93,11))</f>
        <v>1.8250617783615662E-2</v>
      </c>
      <c r="H237" s="67" t="s">
        <v>72</v>
      </c>
    </row>
    <row r="238" spans="1:8" x14ac:dyDescent="0.25">
      <c r="A238" s="67" t="s">
        <v>371</v>
      </c>
      <c r="B238" s="67" t="s">
        <v>84</v>
      </c>
      <c r="C238" s="67" t="s">
        <v>372</v>
      </c>
      <c r="D238" s="65" t="s">
        <v>373</v>
      </c>
      <c r="E238" s="67" t="s">
        <v>73</v>
      </c>
      <c r="F238" s="69" t="s">
        <v>78</v>
      </c>
      <c r="G238" s="73">
        <f>(VLOOKUP(A238,'Emission Factors'!$A$11:$K$93,7))*(VLOOKUP(A238,'Emission Factors'!$A$11:$K$93,11))</f>
        <v>2.306219772489353E-2</v>
      </c>
      <c r="H238" s="67" t="s">
        <v>72</v>
      </c>
    </row>
    <row r="239" spans="1:8" x14ac:dyDescent="0.25">
      <c r="A239" s="67" t="s">
        <v>375</v>
      </c>
      <c r="B239" s="67" t="s">
        <v>84</v>
      </c>
      <c r="C239" s="67" t="s">
        <v>376</v>
      </c>
      <c r="D239" s="65" t="s">
        <v>377</v>
      </c>
      <c r="E239" s="67" t="s">
        <v>73</v>
      </c>
      <c r="F239" s="69" t="s">
        <v>78</v>
      </c>
      <c r="G239" s="73">
        <f>(VLOOKUP(A239,'Emission Factors'!$A$11:$K$93,7))*(VLOOKUP(A239,'Emission Factors'!$A$11:$K$93,11))</f>
        <v>3.3013339724140334E-2</v>
      </c>
      <c r="H239" s="67" t="s">
        <v>72</v>
      </c>
    </row>
    <row r="240" spans="1:8" x14ac:dyDescent="0.25">
      <c r="A240" s="67" t="s">
        <v>379</v>
      </c>
      <c r="B240" s="67" t="s">
        <v>84</v>
      </c>
      <c r="C240" s="67" t="s">
        <v>380</v>
      </c>
      <c r="D240" s="65" t="s">
        <v>381</v>
      </c>
      <c r="E240" s="67" t="s">
        <v>73</v>
      </c>
      <c r="F240" s="69" t="s">
        <v>78</v>
      </c>
      <c r="G240" s="73">
        <f>(VLOOKUP(A240,'Emission Factors'!$A$11:$K$93,7))*(VLOOKUP(A240,'Emission Factors'!$A$11:$K$93,11))</f>
        <v>5.3564534577162492E-3</v>
      </c>
      <c r="H240" s="67" t="s">
        <v>72</v>
      </c>
    </row>
    <row r="241" spans="1:8" x14ac:dyDescent="0.25">
      <c r="A241" s="67" t="s">
        <v>383</v>
      </c>
      <c r="B241" s="67" t="s">
        <v>84</v>
      </c>
      <c r="C241" s="67" t="s">
        <v>384</v>
      </c>
      <c r="D241" s="65" t="s">
        <v>385</v>
      </c>
      <c r="E241" s="67" t="s">
        <v>73</v>
      </c>
      <c r="F241" s="69" t="s">
        <v>78</v>
      </c>
      <c r="G241" s="73">
        <f>(VLOOKUP(A241,'Emission Factors'!$A$11:$K$93,7))*(VLOOKUP(A241,'Emission Factors'!$A$11:$K$93,11))</f>
        <v>1.4335404738312477E-2</v>
      </c>
      <c r="H241" s="67" t="s">
        <v>72</v>
      </c>
    </row>
    <row r="242" spans="1:8" x14ac:dyDescent="0.25">
      <c r="A242" s="67" t="s">
        <v>387</v>
      </c>
      <c r="B242" s="67" t="s">
        <v>84</v>
      </c>
      <c r="C242" s="67" t="s">
        <v>388</v>
      </c>
      <c r="D242" s="65" t="s">
        <v>389</v>
      </c>
      <c r="E242" s="67" t="s">
        <v>73</v>
      </c>
      <c r="F242" s="69" t="s">
        <v>78</v>
      </c>
      <c r="G242" s="73">
        <f>(VLOOKUP(A242,'Emission Factors'!$A$11:$K$93,7))*(VLOOKUP(A242,'Emission Factors'!$A$11:$K$93,11))</f>
        <v>2.1089014990606968E-2</v>
      </c>
      <c r="H242" s="67" t="s">
        <v>72</v>
      </c>
    </row>
    <row r="243" spans="1:8" x14ac:dyDescent="0.25">
      <c r="A243" s="67" t="s">
        <v>391</v>
      </c>
      <c r="B243" s="67" t="s">
        <v>84</v>
      </c>
      <c r="C243" s="67" t="s">
        <v>392</v>
      </c>
      <c r="D243" s="65" t="s">
        <v>393</v>
      </c>
      <c r="E243" s="67" t="s">
        <v>73</v>
      </c>
      <c r="F243" s="69" t="s">
        <v>78</v>
      </c>
      <c r="G243" s="73">
        <f>(VLOOKUP(A243,'Emission Factors'!$A$11:$K$93,7))*(VLOOKUP(A243,'Emission Factors'!$A$11:$K$93,11))</f>
        <v>2.2795344891600084E-2</v>
      </c>
      <c r="H243" s="67" t="s">
        <v>72</v>
      </c>
    </row>
    <row r="244" spans="1:8" x14ac:dyDescent="0.25">
      <c r="A244" s="67" t="s">
        <v>395</v>
      </c>
      <c r="B244" s="67" t="s">
        <v>396</v>
      </c>
      <c r="C244" s="67" t="s">
        <v>397</v>
      </c>
      <c r="D244" s="65" t="s">
        <v>398</v>
      </c>
      <c r="E244" s="67" t="s">
        <v>82</v>
      </c>
      <c r="F244" s="69" t="s">
        <v>78</v>
      </c>
      <c r="G244" s="73">
        <f>(VLOOKUP(A244,'Emission Factors'!$A$11:$K$93,7))*(VLOOKUP(A244,'Emission Factors'!$A$11:$K$93,11))</f>
        <v>0.19572598240222439</v>
      </c>
      <c r="H244" s="67" t="s">
        <v>72</v>
      </c>
    </row>
    <row r="245" spans="1:8" x14ac:dyDescent="0.25">
      <c r="A245" s="67" t="s">
        <v>399</v>
      </c>
      <c r="B245" s="67" t="s">
        <v>396</v>
      </c>
      <c r="C245" s="67" t="s">
        <v>400</v>
      </c>
      <c r="D245" s="65" t="s">
        <v>401</v>
      </c>
      <c r="E245" s="67" t="s">
        <v>82</v>
      </c>
      <c r="F245" s="69" t="s">
        <v>78</v>
      </c>
      <c r="G245" s="73">
        <f>(VLOOKUP(A245,'Emission Factors'!$A$11:$K$93,7))*(VLOOKUP(A245,'Emission Factors'!$A$11:$K$93,11))</f>
        <v>1.5431152048355106E-2</v>
      </c>
      <c r="H245" s="67" t="s">
        <v>72</v>
      </c>
    </row>
    <row r="246" spans="1:8" x14ac:dyDescent="0.25">
      <c r="A246" s="67" t="s">
        <v>402</v>
      </c>
      <c r="B246" s="67" t="s">
        <v>396</v>
      </c>
      <c r="C246" s="67" t="s">
        <v>403</v>
      </c>
      <c r="D246" s="65" t="s">
        <v>404</v>
      </c>
      <c r="E246" s="67" t="s">
        <v>82</v>
      </c>
      <c r="F246" s="69" t="s">
        <v>78</v>
      </c>
      <c r="G246" s="73">
        <f>(VLOOKUP(A246,'Emission Factors'!$A$11:$K$93,7))*(VLOOKUP(A246,'Emission Factors'!$A$11:$K$93,11))</f>
        <v>0.18817769668498038</v>
      </c>
      <c r="H246" s="67" t="s">
        <v>72</v>
      </c>
    </row>
    <row r="247" spans="1:8" s="63" customFormat="1" x14ac:dyDescent="0.25">
      <c r="A247" s="67" t="s">
        <v>83</v>
      </c>
      <c r="B247" s="67" t="s">
        <v>84</v>
      </c>
      <c r="C247" s="67" t="s">
        <v>85</v>
      </c>
      <c r="D247" s="65" t="s">
        <v>86</v>
      </c>
      <c r="E247" s="67" t="s">
        <v>73</v>
      </c>
      <c r="F247" s="69" t="s">
        <v>74</v>
      </c>
      <c r="G247" s="73">
        <f>(VLOOKUP(A247,'Emission Factors'!$A$11:$K$93,7))*(VLOOKUP(A247,'Emission Factors'!$A$11:$K$93,9))</f>
        <v>1.1109083734157794E-2</v>
      </c>
      <c r="H247" s="67" t="s">
        <v>72</v>
      </c>
    </row>
    <row r="248" spans="1:8" x14ac:dyDescent="0.25">
      <c r="A248" s="67" t="s">
        <v>89</v>
      </c>
      <c r="B248" s="67" t="s">
        <v>84</v>
      </c>
      <c r="C248" s="67" t="s">
        <v>90</v>
      </c>
      <c r="D248" s="65" t="s">
        <v>91</v>
      </c>
      <c r="E248" s="67" t="s">
        <v>73</v>
      </c>
      <c r="F248" s="68" t="s">
        <v>74</v>
      </c>
      <c r="G248" s="73">
        <f>(VLOOKUP(A248,'Emission Factors'!$A$11:$K$93,7))*(VLOOKUP(A248,'Emission Factors'!$A$11:$K$93,9))</f>
        <v>2.370466867274337E-2</v>
      </c>
      <c r="H248" s="67" t="s">
        <v>72</v>
      </c>
    </row>
    <row r="249" spans="1:8" x14ac:dyDescent="0.25">
      <c r="A249" s="67" t="s">
        <v>93</v>
      </c>
      <c r="B249" s="67" t="s">
        <v>84</v>
      </c>
      <c r="C249" s="67" t="s">
        <v>94</v>
      </c>
      <c r="D249" s="65" t="s">
        <v>95</v>
      </c>
      <c r="E249" s="67" t="s">
        <v>73</v>
      </c>
      <c r="F249" s="68" t="s">
        <v>74</v>
      </c>
      <c r="G249" s="73">
        <f>(VLOOKUP(A249,'Emission Factors'!$A$11:$K$93,7))*(VLOOKUP(A249,'Emission Factors'!$A$11:$K$93,9))</f>
        <v>3.3674042705285713E-2</v>
      </c>
      <c r="H249" s="67" t="s">
        <v>72</v>
      </c>
    </row>
    <row r="250" spans="1:8" x14ac:dyDescent="0.25">
      <c r="A250" s="67" t="s">
        <v>97</v>
      </c>
      <c r="B250" s="67" t="s">
        <v>84</v>
      </c>
      <c r="C250" s="67" t="s">
        <v>98</v>
      </c>
      <c r="D250" s="65" t="s">
        <v>99</v>
      </c>
      <c r="E250" s="67" t="s">
        <v>73</v>
      </c>
      <c r="F250" s="68" t="s">
        <v>74</v>
      </c>
      <c r="G250" s="73">
        <f>(VLOOKUP(A250,'Emission Factors'!$A$11:$K$93,7))*(VLOOKUP(A250,'Emission Factors'!$A$11:$K$93,9))</f>
        <v>1.6148140604683444E-2</v>
      </c>
      <c r="H250" s="67" t="s">
        <v>72</v>
      </c>
    </row>
    <row r="251" spans="1:8" x14ac:dyDescent="0.25">
      <c r="A251" s="67" t="s">
        <v>101</v>
      </c>
      <c r="B251" s="67" t="s">
        <v>84</v>
      </c>
      <c r="C251" s="67" t="s">
        <v>102</v>
      </c>
      <c r="D251" s="65" t="s">
        <v>103</v>
      </c>
      <c r="E251" s="67" t="s">
        <v>73</v>
      </c>
      <c r="F251" s="68" t="s">
        <v>74</v>
      </c>
      <c r="G251" s="73">
        <f>(VLOOKUP(A251,'Emission Factors'!$A$11:$K$93,7))*(VLOOKUP(A251,'Emission Factors'!$A$11:$K$93,9))</f>
        <v>1.4436518814531724E-2</v>
      </c>
      <c r="H251" s="67" t="s">
        <v>72</v>
      </c>
    </row>
    <row r="252" spans="1:8" x14ac:dyDescent="0.25">
      <c r="A252" s="67" t="s">
        <v>105</v>
      </c>
      <c r="B252" s="67" t="s">
        <v>84</v>
      </c>
      <c r="C252" s="67" t="s">
        <v>66</v>
      </c>
      <c r="D252" s="65" t="s">
        <v>106</v>
      </c>
      <c r="E252" s="67" t="s">
        <v>73</v>
      </c>
      <c r="F252" s="68" t="s">
        <v>74</v>
      </c>
      <c r="G252" s="73">
        <f>(VLOOKUP(A252,'Emission Factors'!$A$11:$K$93,7))*(VLOOKUP(A252,'Emission Factors'!$A$11:$K$93,9))</f>
        <v>1.6694778058268984E-2</v>
      </c>
      <c r="H252" s="67" t="s">
        <v>72</v>
      </c>
    </row>
    <row r="253" spans="1:8" x14ac:dyDescent="0.25">
      <c r="A253" s="67" t="s">
        <v>108</v>
      </c>
      <c r="B253" s="67" t="s">
        <v>84</v>
      </c>
      <c r="C253" s="67" t="s">
        <v>109</v>
      </c>
      <c r="D253" s="65" t="s">
        <v>110</v>
      </c>
      <c r="E253" s="67" t="s">
        <v>73</v>
      </c>
      <c r="F253" s="68" t="s">
        <v>74</v>
      </c>
      <c r="G253" s="73">
        <f>(VLOOKUP(A253,'Emission Factors'!$A$11:$K$93,7))*(VLOOKUP(A253,'Emission Factors'!$A$11:$K$93,9))</f>
        <v>5.3805583334645739E-2</v>
      </c>
      <c r="H253" s="67" t="s">
        <v>72</v>
      </c>
    </row>
    <row r="254" spans="1:8" x14ac:dyDescent="0.25">
      <c r="A254" s="67" t="s">
        <v>112</v>
      </c>
      <c r="B254" s="67" t="s">
        <v>84</v>
      </c>
      <c r="C254" s="67" t="s">
        <v>113</v>
      </c>
      <c r="D254" s="65" t="s">
        <v>114</v>
      </c>
      <c r="E254" s="67" t="s">
        <v>73</v>
      </c>
      <c r="F254" s="68" t="s">
        <v>74</v>
      </c>
      <c r="G254" s="73">
        <f>(VLOOKUP(A254,'Emission Factors'!$A$11:$K$93,7))*(VLOOKUP(A254,'Emission Factors'!$A$11:$K$93,9))</f>
        <v>1.1081457970374438E-2</v>
      </c>
      <c r="H254" s="67" t="s">
        <v>72</v>
      </c>
    </row>
    <row r="255" spans="1:8" x14ac:dyDescent="0.25">
      <c r="A255" s="67" t="s">
        <v>116</v>
      </c>
      <c r="B255" s="67" t="s">
        <v>84</v>
      </c>
      <c r="C255" s="67" t="s">
        <v>117</v>
      </c>
      <c r="D255" s="65" t="s">
        <v>118</v>
      </c>
      <c r="E255" s="67" t="s">
        <v>73</v>
      </c>
      <c r="F255" s="68" t="s">
        <v>74</v>
      </c>
      <c r="G255" s="73">
        <f>(VLOOKUP(A255,'Emission Factors'!$A$11:$K$93,7))*(VLOOKUP(A255,'Emission Factors'!$A$11:$K$93,9))</f>
        <v>1.4669868351169853E-2</v>
      </c>
      <c r="H255" s="67" t="s">
        <v>72</v>
      </c>
    </row>
    <row r="256" spans="1:8" x14ac:dyDescent="0.25">
      <c r="A256" s="67" t="s">
        <v>120</v>
      </c>
      <c r="B256" s="67" t="s">
        <v>84</v>
      </c>
      <c r="C256" s="67" t="s">
        <v>121</v>
      </c>
      <c r="D256" s="65" t="s">
        <v>122</v>
      </c>
      <c r="E256" s="67" t="s">
        <v>73</v>
      </c>
      <c r="F256" s="68" t="s">
        <v>74</v>
      </c>
      <c r="G256" s="73">
        <f>(VLOOKUP(A256,'Emission Factors'!$A$11:$K$93,7))*(VLOOKUP(A256,'Emission Factors'!$A$11:$K$93,9))</f>
        <v>1.7455368235623492E-2</v>
      </c>
      <c r="H256" s="67" t="s">
        <v>72</v>
      </c>
    </row>
    <row r="257" spans="1:8" x14ac:dyDescent="0.25">
      <c r="A257" s="67" t="s">
        <v>124</v>
      </c>
      <c r="B257" s="67" t="s">
        <v>84</v>
      </c>
      <c r="C257" s="67" t="s">
        <v>125</v>
      </c>
      <c r="D257" s="65" t="s">
        <v>126</v>
      </c>
      <c r="E257" s="67" t="s">
        <v>73</v>
      </c>
      <c r="F257" s="68" t="s">
        <v>74</v>
      </c>
      <c r="G257" s="73">
        <f>(VLOOKUP(A257,'Emission Factors'!$A$11:$K$93,7))*(VLOOKUP(A257,'Emission Factors'!$A$11:$K$93,9))</f>
        <v>0.11415318264607328</v>
      </c>
      <c r="H257" s="67" t="s">
        <v>72</v>
      </c>
    </row>
    <row r="258" spans="1:8" x14ac:dyDescent="0.25">
      <c r="A258" s="67" t="s">
        <v>128</v>
      </c>
      <c r="B258" s="67" t="s">
        <v>84</v>
      </c>
      <c r="C258" s="67" t="s">
        <v>129</v>
      </c>
      <c r="D258" s="65" t="s">
        <v>130</v>
      </c>
      <c r="E258" s="67" t="s">
        <v>73</v>
      </c>
      <c r="F258" s="68" t="s">
        <v>74</v>
      </c>
      <c r="G258" s="73">
        <f>(VLOOKUP(A258,'Emission Factors'!$A$11:$K$93,7))*(VLOOKUP(A258,'Emission Factors'!$A$11:$K$93,9))</f>
        <v>2.9594246398471469E-2</v>
      </c>
      <c r="H258" s="67" t="s">
        <v>72</v>
      </c>
    </row>
    <row r="259" spans="1:8" x14ac:dyDescent="0.25">
      <c r="A259" s="67" t="s">
        <v>132</v>
      </c>
      <c r="B259" s="67" t="s">
        <v>84</v>
      </c>
      <c r="C259" s="67" t="s">
        <v>133</v>
      </c>
      <c r="D259" s="65" t="s">
        <v>134</v>
      </c>
      <c r="E259" s="67" t="s">
        <v>73</v>
      </c>
      <c r="F259" s="68" t="s">
        <v>74</v>
      </c>
      <c r="G259" s="73">
        <f>(VLOOKUP(A259,'Emission Factors'!$A$11:$K$93,7))*(VLOOKUP(A259,'Emission Factors'!$A$11:$K$93,9))</f>
        <v>8.0544971548101099E-2</v>
      </c>
      <c r="H259" s="67" t="s">
        <v>72</v>
      </c>
    </row>
    <row r="260" spans="1:8" x14ac:dyDescent="0.25">
      <c r="A260" s="67" t="s">
        <v>136</v>
      </c>
      <c r="B260" s="67" t="s">
        <v>84</v>
      </c>
      <c r="C260" s="67" t="s">
        <v>137</v>
      </c>
      <c r="D260" s="65" t="s">
        <v>138</v>
      </c>
      <c r="E260" s="67" t="s">
        <v>73</v>
      </c>
      <c r="F260" s="68" t="s">
        <v>74</v>
      </c>
      <c r="G260" s="73">
        <f>(VLOOKUP(A260,'Emission Factors'!$A$11:$K$93,7))*(VLOOKUP(A260,'Emission Factors'!$A$11:$K$93,9))</f>
        <v>1.9787100255380316E-2</v>
      </c>
      <c r="H260" s="67" t="s">
        <v>72</v>
      </c>
    </row>
    <row r="261" spans="1:8" x14ac:dyDescent="0.25">
      <c r="A261" s="67" t="s">
        <v>140</v>
      </c>
      <c r="B261" s="67" t="s">
        <v>84</v>
      </c>
      <c r="C261" s="67" t="s">
        <v>141</v>
      </c>
      <c r="D261" s="65" t="s">
        <v>142</v>
      </c>
      <c r="E261" s="67" t="s">
        <v>73</v>
      </c>
      <c r="F261" s="68" t="s">
        <v>74</v>
      </c>
      <c r="G261" s="73">
        <f>(VLOOKUP(A261,'Emission Factors'!$A$11:$K$93,7))*(VLOOKUP(A261,'Emission Factors'!$A$11:$K$93,9))</f>
        <v>2.7894380252482878E-2</v>
      </c>
      <c r="H261" s="67" t="s">
        <v>72</v>
      </c>
    </row>
    <row r="262" spans="1:8" x14ac:dyDescent="0.25">
      <c r="A262" s="67" t="s">
        <v>144</v>
      </c>
      <c r="B262" s="67" t="s">
        <v>84</v>
      </c>
      <c r="C262" s="67" t="s">
        <v>145</v>
      </c>
      <c r="D262" s="65" t="s">
        <v>146</v>
      </c>
      <c r="E262" s="67" t="s">
        <v>73</v>
      </c>
      <c r="F262" s="68" t="s">
        <v>74</v>
      </c>
      <c r="G262" s="73">
        <f>(VLOOKUP(A262,'Emission Factors'!$A$11:$K$93,7))*(VLOOKUP(A262,'Emission Factors'!$A$11:$K$93,9))</f>
        <v>9.7466045756510342E-2</v>
      </c>
      <c r="H262" s="67" t="s">
        <v>72</v>
      </c>
    </row>
    <row r="263" spans="1:8" x14ac:dyDescent="0.25">
      <c r="A263" s="67" t="s">
        <v>148</v>
      </c>
      <c r="B263" s="67" t="s">
        <v>84</v>
      </c>
      <c r="C263" s="67" t="s">
        <v>149</v>
      </c>
      <c r="D263" s="65" t="s">
        <v>150</v>
      </c>
      <c r="E263" s="67" t="s">
        <v>73</v>
      </c>
      <c r="F263" s="68" t="s">
        <v>74</v>
      </c>
      <c r="G263" s="73">
        <f>(VLOOKUP(A263,'Emission Factors'!$A$11:$K$93,7))*(VLOOKUP(A263,'Emission Factors'!$A$11:$K$93,9))</f>
        <v>1.5443389737103803E-2</v>
      </c>
      <c r="H263" s="67" t="s">
        <v>72</v>
      </c>
    </row>
    <row r="264" spans="1:8" x14ac:dyDescent="0.25">
      <c r="A264" s="67" t="s">
        <v>152</v>
      </c>
      <c r="B264" s="67" t="s">
        <v>84</v>
      </c>
      <c r="C264" s="67" t="s">
        <v>153</v>
      </c>
      <c r="D264" s="65" t="s">
        <v>154</v>
      </c>
      <c r="E264" s="67" t="s">
        <v>73</v>
      </c>
      <c r="F264" s="68" t="s">
        <v>74</v>
      </c>
      <c r="G264" s="73">
        <f>(VLOOKUP(A264,'Emission Factors'!$A$11:$K$93,7))*(VLOOKUP(A264,'Emission Factors'!$A$11:$K$93,9))</f>
        <v>2.7210201762188715E-2</v>
      </c>
      <c r="H264" s="67" t="s">
        <v>72</v>
      </c>
    </row>
    <row r="265" spans="1:8" x14ac:dyDescent="0.25">
      <c r="A265" s="67" t="s">
        <v>156</v>
      </c>
      <c r="B265" s="67" t="s">
        <v>84</v>
      </c>
      <c r="C265" s="67" t="s">
        <v>157</v>
      </c>
      <c r="D265" s="65" t="s">
        <v>158</v>
      </c>
      <c r="E265" s="67" t="s">
        <v>73</v>
      </c>
      <c r="F265" s="68" t="s">
        <v>74</v>
      </c>
      <c r="G265" s="73">
        <f>(VLOOKUP(A265,'Emission Factors'!$A$11:$K$93,7))*(VLOOKUP(A265,'Emission Factors'!$A$11:$K$93,9))</f>
        <v>7.4101702982289578E-3</v>
      </c>
      <c r="H265" s="67" t="s">
        <v>72</v>
      </c>
    </row>
    <row r="266" spans="1:8" x14ac:dyDescent="0.25">
      <c r="A266" s="67" t="s">
        <v>160</v>
      </c>
      <c r="B266" s="67" t="s">
        <v>84</v>
      </c>
      <c r="C266" s="67" t="s">
        <v>161</v>
      </c>
      <c r="D266" s="65" t="s">
        <v>162</v>
      </c>
      <c r="E266" s="67" t="s">
        <v>73</v>
      </c>
      <c r="F266" s="68" t="s">
        <v>74</v>
      </c>
      <c r="G266" s="73">
        <f>(VLOOKUP(A266,'Emission Factors'!$A$11:$K$93,7))*(VLOOKUP(A266,'Emission Factors'!$A$11:$K$93,9))</f>
        <v>1.042020298619838E-2</v>
      </c>
      <c r="H266" s="67" t="s">
        <v>72</v>
      </c>
    </row>
    <row r="267" spans="1:8" x14ac:dyDescent="0.25">
      <c r="A267" s="67" t="s">
        <v>164</v>
      </c>
      <c r="B267" s="67" t="s">
        <v>84</v>
      </c>
      <c r="C267" s="67" t="s">
        <v>165</v>
      </c>
      <c r="D267" s="65" t="s">
        <v>166</v>
      </c>
      <c r="E267" s="67" t="s">
        <v>73</v>
      </c>
      <c r="F267" s="68" t="s">
        <v>74</v>
      </c>
      <c r="G267" s="73">
        <f>(VLOOKUP(A267,'Emission Factors'!$A$11:$K$93,7))*(VLOOKUP(A267,'Emission Factors'!$A$11:$K$93,9))</f>
        <v>2.4756211043135343E-2</v>
      </c>
      <c r="H267" s="67" t="s">
        <v>72</v>
      </c>
    </row>
    <row r="268" spans="1:8" x14ac:dyDescent="0.25">
      <c r="A268" s="67" t="s">
        <v>168</v>
      </c>
      <c r="B268" s="67" t="s">
        <v>84</v>
      </c>
      <c r="C268" s="67" t="s">
        <v>169</v>
      </c>
      <c r="D268" s="65" t="s">
        <v>170</v>
      </c>
      <c r="E268" s="67" t="s">
        <v>73</v>
      </c>
      <c r="F268" s="68" t="s">
        <v>74</v>
      </c>
      <c r="G268" s="73">
        <f>(VLOOKUP(A268,'Emission Factors'!$A$11:$K$93,7))*(VLOOKUP(A268,'Emission Factors'!$A$11:$K$93,9))</f>
        <v>2.3705844237159681E-2</v>
      </c>
      <c r="H268" s="67" t="s">
        <v>72</v>
      </c>
    </row>
    <row r="269" spans="1:8" x14ac:dyDescent="0.25">
      <c r="A269" s="67" t="s">
        <v>172</v>
      </c>
      <c r="B269" s="67" t="s">
        <v>84</v>
      </c>
      <c r="C269" s="67" t="s">
        <v>173</v>
      </c>
      <c r="D269" s="65" t="s">
        <v>174</v>
      </c>
      <c r="E269" s="67" t="s">
        <v>73</v>
      </c>
      <c r="F269" s="68" t="s">
        <v>74</v>
      </c>
      <c r="G269" s="73">
        <f>(VLOOKUP(A269,'Emission Factors'!$A$11:$K$93,7))*(VLOOKUP(A269,'Emission Factors'!$A$11:$K$93,9))</f>
        <v>1.1904353061793533E-2</v>
      </c>
      <c r="H269" s="67" t="s">
        <v>72</v>
      </c>
    </row>
    <row r="270" spans="1:8" x14ac:dyDescent="0.25">
      <c r="A270" s="67" t="s">
        <v>176</v>
      </c>
      <c r="B270" s="67" t="s">
        <v>84</v>
      </c>
      <c r="C270" s="67" t="s">
        <v>177</v>
      </c>
      <c r="D270" s="65" t="s">
        <v>178</v>
      </c>
      <c r="E270" s="67" t="s">
        <v>73</v>
      </c>
      <c r="F270" s="68" t="s">
        <v>74</v>
      </c>
      <c r="G270" s="73">
        <f>(VLOOKUP(A270,'Emission Factors'!$A$11:$K$93,7))*(VLOOKUP(A270,'Emission Factors'!$A$11:$K$93,9))</f>
        <v>2.0979710355729847E-2</v>
      </c>
      <c r="H270" s="67" t="s">
        <v>72</v>
      </c>
    </row>
    <row r="271" spans="1:8" x14ac:dyDescent="0.25">
      <c r="A271" s="67" t="s">
        <v>180</v>
      </c>
      <c r="B271" s="67" t="s">
        <v>84</v>
      </c>
      <c r="C271" s="67" t="s">
        <v>181</v>
      </c>
      <c r="D271" s="65" t="s">
        <v>182</v>
      </c>
      <c r="E271" s="67" t="s">
        <v>73</v>
      </c>
      <c r="F271" s="68" t="s">
        <v>74</v>
      </c>
      <c r="G271" s="73">
        <f>(VLOOKUP(A271,'Emission Factors'!$A$11:$K$93,7))*(VLOOKUP(A271,'Emission Factors'!$A$11:$K$93,9))</f>
        <v>1.0685880544285115E-3</v>
      </c>
      <c r="H271" s="67" t="s">
        <v>72</v>
      </c>
    </row>
    <row r="272" spans="1:8" x14ac:dyDescent="0.25">
      <c r="A272" s="67" t="s">
        <v>184</v>
      </c>
      <c r="B272" s="67" t="s">
        <v>84</v>
      </c>
      <c r="C272" s="67" t="s">
        <v>185</v>
      </c>
      <c r="D272" s="65" t="s">
        <v>186</v>
      </c>
      <c r="E272" s="67" t="s">
        <v>73</v>
      </c>
      <c r="F272" s="68" t="s">
        <v>74</v>
      </c>
      <c r="G272" s="73">
        <f>(VLOOKUP(A272,'Emission Factors'!$A$11:$K$93,7))*(VLOOKUP(A272,'Emission Factors'!$A$11:$K$93,9))</f>
        <v>2.2490898412900202E-2</v>
      </c>
      <c r="H272" s="67" t="s">
        <v>72</v>
      </c>
    </row>
    <row r="273" spans="1:8" x14ac:dyDescent="0.25">
      <c r="A273" s="67" t="s">
        <v>188</v>
      </c>
      <c r="B273" s="67" t="s">
        <v>84</v>
      </c>
      <c r="C273" s="67" t="s">
        <v>189</v>
      </c>
      <c r="D273" s="65" t="s">
        <v>190</v>
      </c>
      <c r="E273" s="67" t="s">
        <v>73</v>
      </c>
      <c r="F273" s="68" t="s">
        <v>74</v>
      </c>
      <c r="G273" s="73">
        <f>(VLOOKUP(A273,'Emission Factors'!$A$11:$K$93,7))*(VLOOKUP(A273,'Emission Factors'!$A$11:$K$93,9))</f>
        <v>2.0013396405520568E-2</v>
      </c>
      <c r="H273" s="67" t="s">
        <v>72</v>
      </c>
    </row>
    <row r="274" spans="1:8" x14ac:dyDescent="0.25">
      <c r="A274" s="67" t="s">
        <v>192</v>
      </c>
      <c r="B274" s="67" t="s">
        <v>84</v>
      </c>
      <c r="C274" s="67" t="s">
        <v>193</v>
      </c>
      <c r="D274" s="65" t="s">
        <v>194</v>
      </c>
      <c r="E274" s="67" t="s">
        <v>73</v>
      </c>
      <c r="F274" s="68" t="s">
        <v>74</v>
      </c>
      <c r="G274" s="73">
        <f>(VLOOKUP(A274,'Emission Factors'!$A$11:$K$93,7))*(VLOOKUP(A274,'Emission Factors'!$A$11:$K$93,9))</f>
        <v>7.2949649854302844E-3</v>
      </c>
      <c r="H274" s="67" t="s">
        <v>72</v>
      </c>
    </row>
    <row r="275" spans="1:8" x14ac:dyDescent="0.25">
      <c r="A275" s="67" t="s">
        <v>196</v>
      </c>
      <c r="B275" s="67" t="s">
        <v>84</v>
      </c>
      <c r="C275" s="67" t="s">
        <v>197</v>
      </c>
      <c r="D275" s="65" t="s">
        <v>198</v>
      </c>
      <c r="E275" s="67" t="s">
        <v>73</v>
      </c>
      <c r="F275" s="68" t="s">
        <v>74</v>
      </c>
      <c r="G275" s="73">
        <f>(VLOOKUP(A275,'Emission Factors'!$A$11:$K$93,7))*(VLOOKUP(A275,'Emission Factors'!$A$11:$K$93,9))</f>
        <v>1.0493087980009785E-2</v>
      </c>
      <c r="H275" s="67" t="s">
        <v>72</v>
      </c>
    </row>
    <row r="276" spans="1:8" x14ac:dyDescent="0.25">
      <c r="A276" s="67" t="s">
        <v>200</v>
      </c>
      <c r="B276" s="67" t="s">
        <v>84</v>
      </c>
      <c r="C276" s="67" t="s">
        <v>201</v>
      </c>
      <c r="D276" s="65" t="s">
        <v>202</v>
      </c>
      <c r="E276" s="67" t="s">
        <v>73</v>
      </c>
      <c r="F276" s="68" t="s">
        <v>74</v>
      </c>
      <c r="G276" s="73">
        <f>(VLOOKUP(A276,'Emission Factors'!$A$11:$K$93,7))*(VLOOKUP(A276,'Emission Factors'!$A$11:$K$93,9))</f>
        <v>2.5549129241938456E-2</v>
      </c>
      <c r="H276" s="67" t="s">
        <v>72</v>
      </c>
    </row>
    <row r="277" spans="1:8" x14ac:dyDescent="0.25">
      <c r="A277" s="67" t="s">
        <v>204</v>
      </c>
      <c r="B277" s="67" t="s">
        <v>84</v>
      </c>
      <c r="C277" s="67" t="s">
        <v>205</v>
      </c>
      <c r="D277" s="65" t="s">
        <v>206</v>
      </c>
      <c r="E277" s="67" t="s">
        <v>73</v>
      </c>
      <c r="F277" s="68" t="s">
        <v>74</v>
      </c>
      <c r="G277" s="73">
        <f>(VLOOKUP(A277,'Emission Factors'!$A$11:$K$93,7))*(VLOOKUP(A277,'Emission Factors'!$A$11:$K$93,9))</f>
        <v>1.1842635929937102E-2</v>
      </c>
      <c r="H277" s="67" t="s">
        <v>72</v>
      </c>
    </row>
    <row r="278" spans="1:8" x14ac:dyDescent="0.25">
      <c r="A278" s="67" t="s">
        <v>208</v>
      </c>
      <c r="B278" s="67" t="s">
        <v>84</v>
      </c>
      <c r="C278" s="67" t="s">
        <v>209</v>
      </c>
      <c r="D278" s="65" t="s">
        <v>210</v>
      </c>
      <c r="E278" s="67" t="s">
        <v>73</v>
      </c>
      <c r="F278" s="68" t="s">
        <v>74</v>
      </c>
      <c r="G278" s="73">
        <f>(VLOOKUP(A278,'Emission Factors'!$A$11:$K$93,7))*(VLOOKUP(A278,'Emission Factors'!$A$11:$K$93,9))</f>
        <v>5.4545601134714766E-2</v>
      </c>
      <c r="H278" s="67" t="s">
        <v>72</v>
      </c>
    </row>
    <row r="279" spans="1:8" x14ac:dyDescent="0.25">
      <c r="A279" s="67" t="s">
        <v>212</v>
      </c>
      <c r="B279" s="67" t="s">
        <v>84</v>
      </c>
      <c r="C279" s="67" t="s">
        <v>213</v>
      </c>
      <c r="D279" s="65" t="s">
        <v>214</v>
      </c>
      <c r="E279" s="67" t="s">
        <v>73</v>
      </c>
      <c r="F279" s="68" t="s">
        <v>74</v>
      </c>
      <c r="G279" s="73">
        <f>(VLOOKUP(A279,'Emission Factors'!$A$11:$K$93,7))*(VLOOKUP(A279,'Emission Factors'!$A$11:$K$93,9))</f>
        <v>2.7710992203538051E-2</v>
      </c>
      <c r="H279" s="67" t="s">
        <v>72</v>
      </c>
    </row>
    <row r="280" spans="1:8" x14ac:dyDescent="0.25">
      <c r="A280" s="67" t="s">
        <v>216</v>
      </c>
      <c r="B280" s="67" t="s">
        <v>84</v>
      </c>
      <c r="C280" s="67" t="s">
        <v>217</v>
      </c>
      <c r="D280" s="65" t="s">
        <v>218</v>
      </c>
      <c r="E280" s="67" t="s">
        <v>73</v>
      </c>
      <c r="F280" s="68" t="s">
        <v>74</v>
      </c>
      <c r="G280" s="73">
        <f>(VLOOKUP(A280,'Emission Factors'!$A$11:$K$93,7))*(VLOOKUP(A280,'Emission Factors'!$A$11:$K$93,9))</f>
        <v>2.4462319939057092E-2</v>
      </c>
      <c r="H280" s="67" t="s">
        <v>72</v>
      </c>
    </row>
    <row r="281" spans="1:8" x14ac:dyDescent="0.25">
      <c r="A281" s="67" t="s">
        <v>220</v>
      </c>
      <c r="B281" s="67" t="s">
        <v>84</v>
      </c>
      <c r="C281" s="67" t="s">
        <v>221</v>
      </c>
      <c r="D281" s="65" t="s">
        <v>222</v>
      </c>
      <c r="E281" s="67" t="s">
        <v>73</v>
      </c>
      <c r="F281" s="68" t="s">
        <v>74</v>
      </c>
      <c r="G281" s="73">
        <f>(VLOOKUP(A281,'Emission Factors'!$A$11:$K$93,7))*(VLOOKUP(A281,'Emission Factors'!$A$11:$K$93,9))</f>
        <v>9.8430008577886988E-3</v>
      </c>
      <c r="H281" s="67" t="s">
        <v>72</v>
      </c>
    </row>
    <row r="282" spans="1:8" x14ac:dyDescent="0.25">
      <c r="A282" s="67" t="s">
        <v>224</v>
      </c>
      <c r="B282" s="67" t="s">
        <v>84</v>
      </c>
      <c r="C282" s="67" t="s">
        <v>225</v>
      </c>
      <c r="D282" s="65" t="s">
        <v>226</v>
      </c>
      <c r="E282" s="67" t="s">
        <v>73</v>
      </c>
      <c r="F282" s="68" t="s">
        <v>74</v>
      </c>
      <c r="G282" s="73">
        <f>(VLOOKUP(A282,'Emission Factors'!$A$11:$K$93,7))*(VLOOKUP(A282,'Emission Factors'!$A$11:$K$93,9))</f>
        <v>3.284762092061768E-2</v>
      </c>
      <c r="H282" s="67" t="s">
        <v>72</v>
      </c>
    </row>
    <row r="283" spans="1:8" x14ac:dyDescent="0.25">
      <c r="A283" s="67" t="s">
        <v>228</v>
      </c>
      <c r="B283" s="67" t="s">
        <v>84</v>
      </c>
      <c r="C283" s="67" t="s">
        <v>229</v>
      </c>
      <c r="D283" s="65" t="s">
        <v>230</v>
      </c>
      <c r="E283" s="67" t="s">
        <v>73</v>
      </c>
      <c r="F283" s="68" t="s">
        <v>74</v>
      </c>
      <c r="G283" s="73">
        <f>(VLOOKUP(A283,'Emission Factors'!$A$11:$K$93,7))*(VLOOKUP(A283,'Emission Factors'!$A$11:$K$93,9))</f>
        <v>2.5949996707901185E-2</v>
      </c>
      <c r="H283" s="67" t="s">
        <v>72</v>
      </c>
    </row>
    <row r="284" spans="1:8" x14ac:dyDescent="0.25">
      <c r="A284" s="67" t="s">
        <v>232</v>
      </c>
      <c r="B284" s="67" t="s">
        <v>84</v>
      </c>
      <c r="C284" s="67" t="s">
        <v>233</v>
      </c>
      <c r="D284" s="65" t="s">
        <v>234</v>
      </c>
      <c r="E284" s="67" t="s">
        <v>73</v>
      </c>
      <c r="F284" s="68" t="s">
        <v>74</v>
      </c>
      <c r="G284" s="73">
        <f>(VLOOKUP(A284,'Emission Factors'!$A$11:$K$93,7))*(VLOOKUP(A284,'Emission Factors'!$A$11:$K$93,9))</f>
        <v>9.2240661925999078E-3</v>
      </c>
      <c r="H284" s="67" t="s">
        <v>72</v>
      </c>
    </row>
    <row r="285" spans="1:8" x14ac:dyDescent="0.25">
      <c r="A285" s="67" t="s">
        <v>236</v>
      </c>
      <c r="B285" s="67" t="s">
        <v>84</v>
      </c>
      <c r="C285" s="67" t="s">
        <v>237</v>
      </c>
      <c r="D285" s="65" t="s">
        <v>238</v>
      </c>
      <c r="E285" s="67" t="s">
        <v>73</v>
      </c>
      <c r="F285" s="68" t="s">
        <v>74</v>
      </c>
      <c r="G285" s="73">
        <f>(VLOOKUP(A285,'Emission Factors'!$A$11:$K$93,7))*(VLOOKUP(A285,'Emission Factors'!$A$11:$K$93,9))</f>
        <v>2.8714924215069347E-2</v>
      </c>
      <c r="H285" s="67" t="s">
        <v>72</v>
      </c>
    </row>
    <row r="286" spans="1:8" x14ac:dyDescent="0.25">
      <c r="A286" s="67" t="s">
        <v>240</v>
      </c>
      <c r="B286" s="67" t="s">
        <v>84</v>
      </c>
      <c r="C286" s="67" t="s">
        <v>241</v>
      </c>
      <c r="D286" s="65" t="s">
        <v>242</v>
      </c>
      <c r="E286" s="67" t="s">
        <v>73</v>
      </c>
      <c r="F286" s="68" t="s">
        <v>74</v>
      </c>
      <c r="G286" s="73">
        <f>(VLOOKUP(A286,'Emission Factors'!$A$11:$K$93,7))*(VLOOKUP(A286,'Emission Factors'!$A$11:$K$93,9))</f>
        <v>2.3571242111491843E-2</v>
      </c>
      <c r="H286" s="67" t="s">
        <v>72</v>
      </c>
    </row>
    <row r="287" spans="1:8" x14ac:dyDescent="0.25">
      <c r="A287" s="67" t="s">
        <v>244</v>
      </c>
      <c r="B287" s="67" t="s">
        <v>84</v>
      </c>
      <c r="C287" s="67" t="s">
        <v>245</v>
      </c>
      <c r="D287" s="65" t="s">
        <v>246</v>
      </c>
      <c r="E287" s="67" t="s">
        <v>73</v>
      </c>
      <c r="F287" s="68" t="s">
        <v>74</v>
      </c>
      <c r="G287" s="73">
        <f>(VLOOKUP(A287,'Emission Factors'!$A$11:$K$93,7))*(VLOOKUP(A287,'Emission Factors'!$A$11:$K$93,9))</f>
        <v>1.4380091722548699E-2</v>
      </c>
      <c r="H287" s="67" t="s">
        <v>72</v>
      </c>
    </row>
    <row r="288" spans="1:8" x14ac:dyDescent="0.25">
      <c r="A288" s="67" t="s">
        <v>248</v>
      </c>
      <c r="B288" s="67" t="s">
        <v>84</v>
      </c>
      <c r="C288" s="67" t="s">
        <v>249</v>
      </c>
      <c r="D288" s="65" t="s">
        <v>250</v>
      </c>
      <c r="E288" s="67" t="s">
        <v>73</v>
      </c>
      <c r="F288" s="68" t="s">
        <v>74</v>
      </c>
      <c r="G288" s="73">
        <f>(VLOOKUP(A288,'Emission Factors'!$A$11:$K$93,7))*(VLOOKUP(A288,'Emission Factors'!$A$11:$K$93,9))</f>
        <v>1.6580160527678467E-2</v>
      </c>
      <c r="H288" s="67" t="s">
        <v>72</v>
      </c>
    </row>
    <row r="289" spans="1:8" x14ac:dyDescent="0.25">
      <c r="A289" s="67" t="s">
        <v>252</v>
      </c>
      <c r="B289" s="67" t="s">
        <v>84</v>
      </c>
      <c r="C289" s="67" t="s">
        <v>253</v>
      </c>
      <c r="D289" s="65" t="s">
        <v>254</v>
      </c>
      <c r="E289" s="67" t="s">
        <v>73</v>
      </c>
      <c r="F289" s="68" t="s">
        <v>74</v>
      </c>
      <c r="G289" s="73">
        <f>(VLOOKUP(A289,'Emission Factors'!$A$11:$K$93,7))*(VLOOKUP(A289,'Emission Factors'!$A$11:$K$93,9))</f>
        <v>5.3829094622971996E-3</v>
      </c>
      <c r="H289" s="67" t="s">
        <v>72</v>
      </c>
    </row>
    <row r="290" spans="1:8" x14ac:dyDescent="0.25">
      <c r="A290" s="67" t="s">
        <v>256</v>
      </c>
      <c r="B290" s="67" t="s">
        <v>84</v>
      </c>
      <c r="C290" s="67" t="s">
        <v>257</v>
      </c>
      <c r="D290" s="65" t="s">
        <v>258</v>
      </c>
      <c r="E290" s="67" t="s">
        <v>73</v>
      </c>
      <c r="F290" s="68" t="s">
        <v>74</v>
      </c>
      <c r="G290" s="73">
        <f>(VLOOKUP(A290,'Emission Factors'!$A$11:$K$93,7))*(VLOOKUP(A290,'Emission Factors'!$A$11:$K$93,9))</f>
        <v>2.2730125771619897E-2</v>
      </c>
      <c r="H290" s="67" t="s">
        <v>72</v>
      </c>
    </row>
    <row r="291" spans="1:8" x14ac:dyDescent="0.25">
      <c r="A291" s="67" t="s">
        <v>260</v>
      </c>
      <c r="B291" s="67" t="s">
        <v>84</v>
      </c>
      <c r="C291" s="67" t="s">
        <v>80</v>
      </c>
      <c r="D291" s="65" t="s">
        <v>261</v>
      </c>
      <c r="E291" s="67" t="s">
        <v>73</v>
      </c>
      <c r="F291" s="68" t="s">
        <v>74</v>
      </c>
      <c r="G291" s="73">
        <f>(VLOOKUP(A291,'Emission Factors'!$A$11:$K$93,7))*(VLOOKUP(A291,'Emission Factors'!$A$11:$K$93,9))</f>
        <v>1.6496107671912088E-2</v>
      </c>
      <c r="H291" s="67" t="s">
        <v>72</v>
      </c>
    </row>
    <row r="292" spans="1:8" x14ac:dyDescent="0.25">
      <c r="A292" s="67" t="s">
        <v>263</v>
      </c>
      <c r="B292" s="67" t="s">
        <v>84</v>
      </c>
      <c r="C292" s="67" t="s">
        <v>264</v>
      </c>
      <c r="D292" s="65" t="s">
        <v>265</v>
      </c>
      <c r="E292" s="67" t="s">
        <v>73</v>
      </c>
      <c r="F292" s="68" t="s">
        <v>74</v>
      </c>
      <c r="G292" s="73">
        <f>(VLOOKUP(A292,'Emission Factors'!$A$11:$K$93,7))*(VLOOKUP(A292,'Emission Factors'!$A$11:$K$93,9))</f>
        <v>1.1366532341330339E-2</v>
      </c>
      <c r="H292" s="67" t="s">
        <v>72</v>
      </c>
    </row>
    <row r="293" spans="1:8" x14ac:dyDescent="0.25">
      <c r="A293" s="67" t="s">
        <v>267</v>
      </c>
      <c r="B293" s="67" t="s">
        <v>84</v>
      </c>
      <c r="C293" s="67" t="s">
        <v>268</v>
      </c>
      <c r="D293" s="65" t="s">
        <v>269</v>
      </c>
      <c r="E293" s="67" t="s">
        <v>73</v>
      </c>
      <c r="F293" s="68" t="s">
        <v>74</v>
      </c>
      <c r="G293" s="73">
        <f>(VLOOKUP(A293,'Emission Factors'!$A$11:$K$93,7))*(VLOOKUP(A293,'Emission Factors'!$A$11:$K$93,9))</f>
        <v>2.4495823524922012E-2</v>
      </c>
      <c r="H293" s="67" t="s">
        <v>72</v>
      </c>
    </row>
    <row r="294" spans="1:8" x14ac:dyDescent="0.25">
      <c r="A294" s="67" t="s">
        <v>271</v>
      </c>
      <c r="B294" s="67" t="s">
        <v>84</v>
      </c>
      <c r="C294" s="67" t="s">
        <v>272</v>
      </c>
      <c r="D294" s="65" t="s">
        <v>273</v>
      </c>
      <c r="E294" s="67" t="s">
        <v>73</v>
      </c>
      <c r="F294" s="68" t="s">
        <v>74</v>
      </c>
      <c r="G294" s="73">
        <f>(VLOOKUP(A294,'Emission Factors'!$A$11:$K$93,7))*(VLOOKUP(A294,'Emission Factors'!$A$11:$K$93,9))</f>
        <v>3.539624457518425E-3</v>
      </c>
      <c r="H294" s="67" t="s">
        <v>72</v>
      </c>
    </row>
    <row r="295" spans="1:8" x14ac:dyDescent="0.25">
      <c r="A295" s="67" t="s">
        <v>275</v>
      </c>
      <c r="B295" s="67" t="s">
        <v>84</v>
      </c>
      <c r="C295" s="67" t="s">
        <v>276</v>
      </c>
      <c r="D295" s="65" t="s">
        <v>277</v>
      </c>
      <c r="E295" s="67" t="s">
        <v>73</v>
      </c>
      <c r="F295" s="68" t="s">
        <v>74</v>
      </c>
      <c r="G295" s="73">
        <f>(VLOOKUP(A295,'Emission Factors'!$A$11:$K$93,7))*(VLOOKUP(A295,'Emission Factors'!$A$11:$K$93,9))</f>
        <v>6.7977012373298881E-3</v>
      </c>
      <c r="H295" s="67" t="s">
        <v>72</v>
      </c>
    </row>
    <row r="296" spans="1:8" x14ac:dyDescent="0.25">
      <c r="A296" s="67" t="s">
        <v>279</v>
      </c>
      <c r="B296" s="67" t="s">
        <v>84</v>
      </c>
      <c r="C296" s="67" t="s">
        <v>280</v>
      </c>
      <c r="D296" s="65" t="s">
        <v>281</v>
      </c>
      <c r="E296" s="67" t="s">
        <v>73</v>
      </c>
      <c r="F296" s="68" t="s">
        <v>74</v>
      </c>
      <c r="G296" s="73">
        <f>(VLOOKUP(A296,'Emission Factors'!$A$11:$K$93,7))*(VLOOKUP(A296,'Emission Factors'!$A$11:$K$93,9))</f>
        <v>4.8148179581139455E-2</v>
      </c>
      <c r="H296" s="67" t="s">
        <v>72</v>
      </c>
    </row>
    <row r="297" spans="1:8" x14ac:dyDescent="0.25">
      <c r="A297" s="67" t="s">
        <v>283</v>
      </c>
      <c r="B297" s="67" t="s">
        <v>84</v>
      </c>
      <c r="C297" s="67" t="s">
        <v>284</v>
      </c>
      <c r="D297" s="65" t="s">
        <v>285</v>
      </c>
      <c r="E297" s="67" t="s">
        <v>73</v>
      </c>
      <c r="F297" s="68" t="s">
        <v>74</v>
      </c>
      <c r="G297" s="73">
        <f>(VLOOKUP(A297,'Emission Factors'!$A$11:$K$93,7))*(VLOOKUP(A297,'Emission Factors'!$A$11:$K$93,9))</f>
        <v>2.2606691507907031E-2</v>
      </c>
      <c r="H297" s="67" t="s">
        <v>72</v>
      </c>
    </row>
    <row r="298" spans="1:8" x14ac:dyDescent="0.25">
      <c r="A298" s="67" t="s">
        <v>287</v>
      </c>
      <c r="B298" s="67" t="s">
        <v>84</v>
      </c>
      <c r="C298" s="67" t="s">
        <v>288</v>
      </c>
      <c r="D298" s="65" t="s">
        <v>289</v>
      </c>
      <c r="E298" s="67" t="s">
        <v>73</v>
      </c>
      <c r="F298" s="68" t="s">
        <v>74</v>
      </c>
      <c r="G298" s="73">
        <f>(VLOOKUP(A298,'Emission Factors'!$A$11:$K$93,7))*(VLOOKUP(A298,'Emission Factors'!$A$11:$K$93,9))</f>
        <v>1.8923060409390263E-2</v>
      </c>
      <c r="H298" s="67" t="s">
        <v>72</v>
      </c>
    </row>
    <row r="299" spans="1:8" x14ac:dyDescent="0.25">
      <c r="A299" s="67" t="s">
        <v>291</v>
      </c>
      <c r="B299" s="67" t="s">
        <v>84</v>
      </c>
      <c r="C299" s="67" t="s">
        <v>292</v>
      </c>
      <c r="D299" s="65" t="s">
        <v>293</v>
      </c>
      <c r="E299" s="67" t="s">
        <v>73</v>
      </c>
      <c r="F299" s="68" t="s">
        <v>74</v>
      </c>
      <c r="G299" s="73">
        <f>(VLOOKUP(A299,'Emission Factors'!$A$11:$K$93,7))*(VLOOKUP(A299,'Emission Factors'!$A$11:$K$93,9))</f>
        <v>1.5803112448495579E-2</v>
      </c>
      <c r="H299" s="67" t="s">
        <v>72</v>
      </c>
    </row>
    <row r="300" spans="1:8" x14ac:dyDescent="0.25">
      <c r="A300" s="67" t="s">
        <v>295</v>
      </c>
      <c r="B300" s="67" t="s">
        <v>84</v>
      </c>
      <c r="C300" s="67" t="s">
        <v>296</v>
      </c>
      <c r="D300" s="65" t="s">
        <v>297</v>
      </c>
      <c r="E300" s="67" t="s">
        <v>73</v>
      </c>
      <c r="F300" s="68" t="s">
        <v>74</v>
      </c>
      <c r="G300" s="73">
        <f>(VLOOKUP(A300,'Emission Factors'!$A$11:$K$93,7))*(VLOOKUP(A300,'Emission Factors'!$A$11:$K$93,9))</f>
        <v>1.7399528925848624E-2</v>
      </c>
      <c r="H300" s="67" t="s">
        <v>72</v>
      </c>
    </row>
    <row r="301" spans="1:8" x14ac:dyDescent="0.25">
      <c r="A301" s="67" t="s">
        <v>299</v>
      </c>
      <c r="B301" s="67" t="s">
        <v>84</v>
      </c>
      <c r="C301" s="67" t="s">
        <v>300</v>
      </c>
      <c r="D301" s="65" t="s">
        <v>301</v>
      </c>
      <c r="E301" s="67" t="s">
        <v>73</v>
      </c>
      <c r="F301" s="68" t="s">
        <v>74</v>
      </c>
      <c r="G301" s="73">
        <f>(VLOOKUP(A301,'Emission Factors'!$A$11:$K$93,7))*(VLOOKUP(A301,'Emission Factors'!$A$11:$K$93,9))</f>
        <v>1.3161619205040281E-2</v>
      </c>
      <c r="H301" s="67" t="s">
        <v>72</v>
      </c>
    </row>
    <row r="302" spans="1:8" x14ac:dyDescent="0.25">
      <c r="A302" s="67" t="s">
        <v>303</v>
      </c>
      <c r="B302" s="67" t="s">
        <v>84</v>
      </c>
      <c r="C302" s="67" t="s">
        <v>304</v>
      </c>
      <c r="D302" s="65" t="s">
        <v>305</v>
      </c>
      <c r="E302" s="67" t="s">
        <v>73</v>
      </c>
      <c r="F302" s="68" t="s">
        <v>74</v>
      </c>
      <c r="G302" s="73">
        <f>(VLOOKUP(A302,'Emission Factors'!$A$11:$K$93,7))*(VLOOKUP(A302,'Emission Factors'!$A$11:$K$93,9))</f>
        <v>1.0733490903145793E-2</v>
      </c>
      <c r="H302" s="67" t="s">
        <v>72</v>
      </c>
    </row>
    <row r="303" spans="1:8" x14ac:dyDescent="0.25">
      <c r="A303" s="67" t="s">
        <v>307</v>
      </c>
      <c r="B303" s="67" t="s">
        <v>84</v>
      </c>
      <c r="C303" s="67" t="s">
        <v>308</v>
      </c>
      <c r="D303" s="65" t="s">
        <v>309</v>
      </c>
      <c r="E303" s="67" t="s">
        <v>73</v>
      </c>
      <c r="F303" s="68" t="s">
        <v>74</v>
      </c>
      <c r="G303" s="73">
        <f>(VLOOKUP(A303,'Emission Factors'!$A$11:$K$93,7))*(VLOOKUP(A303,'Emission Factors'!$A$11:$K$93,9))</f>
        <v>1.3145749085420056E-2</v>
      </c>
      <c r="H303" s="67" t="s">
        <v>72</v>
      </c>
    </row>
    <row r="304" spans="1:8" x14ac:dyDescent="0.25">
      <c r="A304" s="67" t="s">
        <v>311</v>
      </c>
      <c r="B304" s="67" t="s">
        <v>84</v>
      </c>
      <c r="C304" s="67" t="s">
        <v>312</v>
      </c>
      <c r="D304" s="65" t="s">
        <v>313</v>
      </c>
      <c r="E304" s="67" t="s">
        <v>73</v>
      </c>
      <c r="F304" s="68" t="s">
        <v>74</v>
      </c>
      <c r="G304" s="73">
        <f>(VLOOKUP(A304,'Emission Factors'!$A$11:$K$93,7))*(VLOOKUP(A304,'Emission Factors'!$A$11:$K$93,9))</f>
        <v>9.0248080240348555E-2</v>
      </c>
      <c r="H304" s="67" t="s">
        <v>72</v>
      </c>
    </row>
    <row r="305" spans="1:8" x14ac:dyDescent="0.25">
      <c r="A305" s="67" t="s">
        <v>315</v>
      </c>
      <c r="B305" s="67" t="s">
        <v>84</v>
      </c>
      <c r="C305" s="67" t="s">
        <v>316</v>
      </c>
      <c r="D305" s="65" t="s">
        <v>317</v>
      </c>
      <c r="E305" s="67" t="s">
        <v>73</v>
      </c>
      <c r="F305" s="68" t="s">
        <v>74</v>
      </c>
      <c r="G305" s="73">
        <f>(VLOOKUP(A305,'Emission Factors'!$A$11:$K$93,7))*(VLOOKUP(A305,'Emission Factors'!$A$11:$K$93,9))</f>
        <v>1.4719242056654999E-2</v>
      </c>
      <c r="H305" s="67" t="s">
        <v>72</v>
      </c>
    </row>
    <row r="306" spans="1:8" x14ac:dyDescent="0.25">
      <c r="A306" s="67" t="s">
        <v>319</v>
      </c>
      <c r="B306" s="67" t="s">
        <v>84</v>
      </c>
      <c r="C306" s="67" t="s">
        <v>320</v>
      </c>
      <c r="D306" s="65" t="s">
        <v>321</v>
      </c>
      <c r="E306" s="67" t="s">
        <v>73</v>
      </c>
      <c r="F306" s="68" t="s">
        <v>74</v>
      </c>
      <c r="G306" s="73">
        <f>(VLOOKUP(A306,'Emission Factors'!$A$11:$K$93,7))*(VLOOKUP(A306,'Emission Factors'!$A$11:$K$93,9))</f>
        <v>8.6885966009693383E-3</v>
      </c>
      <c r="H306" s="67" t="s">
        <v>72</v>
      </c>
    </row>
    <row r="307" spans="1:8" x14ac:dyDescent="0.25">
      <c r="A307" s="67" t="s">
        <v>323</v>
      </c>
      <c r="B307" s="67" t="s">
        <v>84</v>
      </c>
      <c r="C307" s="67" t="s">
        <v>324</v>
      </c>
      <c r="D307" s="65" t="s">
        <v>325</v>
      </c>
      <c r="E307" s="67" t="s">
        <v>73</v>
      </c>
      <c r="F307" s="68" t="s">
        <v>74</v>
      </c>
      <c r="G307" s="73">
        <f>(VLOOKUP(A307,'Emission Factors'!$A$11:$K$93,7))*(VLOOKUP(A307,'Emission Factors'!$A$11:$K$93,9))</f>
        <v>3.0957313339186384E-2</v>
      </c>
      <c r="H307" s="67" t="s">
        <v>72</v>
      </c>
    </row>
    <row r="308" spans="1:8" x14ac:dyDescent="0.25">
      <c r="A308" s="67" t="s">
        <v>327</v>
      </c>
      <c r="B308" s="67" t="s">
        <v>84</v>
      </c>
      <c r="C308" s="67" t="s">
        <v>328</v>
      </c>
      <c r="D308" s="65" t="s">
        <v>329</v>
      </c>
      <c r="E308" s="67" t="s">
        <v>73</v>
      </c>
      <c r="F308" s="68" t="s">
        <v>74</v>
      </c>
      <c r="G308" s="73">
        <f>(VLOOKUP(A308,'Emission Factors'!$A$11:$K$93,7))*(VLOOKUP(A308,'Emission Factors'!$A$11:$K$93,9))</f>
        <v>1.4177894642942864E-2</v>
      </c>
      <c r="H308" s="67" t="s">
        <v>72</v>
      </c>
    </row>
    <row r="309" spans="1:8" x14ac:dyDescent="0.25">
      <c r="A309" s="67" t="s">
        <v>331</v>
      </c>
      <c r="B309" s="67" t="s">
        <v>84</v>
      </c>
      <c r="C309" s="67" t="s">
        <v>332</v>
      </c>
      <c r="D309" s="65" t="s">
        <v>333</v>
      </c>
      <c r="E309" s="67" t="s">
        <v>73</v>
      </c>
      <c r="F309" s="68" t="s">
        <v>74</v>
      </c>
      <c r="G309" s="73">
        <f>(VLOOKUP(A309,'Emission Factors'!$A$11:$K$93,7))*(VLOOKUP(A309,'Emission Factors'!$A$11:$K$93,9))</f>
        <v>1.7563520161924286E-2</v>
      </c>
      <c r="H309" s="67" t="s">
        <v>72</v>
      </c>
    </row>
    <row r="310" spans="1:8" x14ac:dyDescent="0.25">
      <c r="A310" s="67" t="s">
        <v>335</v>
      </c>
      <c r="B310" s="67" t="s">
        <v>84</v>
      </c>
      <c r="C310" s="67" t="s">
        <v>336</v>
      </c>
      <c r="D310" s="65" t="s">
        <v>337</v>
      </c>
      <c r="E310" s="67" t="s">
        <v>73</v>
      </c>
      <c r="F310" s="68" t="s">
        <v>74</v>
      </c>
      <c r="G310" s="73">
        <f>(VLOOKUP(A310,'Emission Factors'!$A$11:$K$93,7))*(VLOOKUP(A310,'Emission Factors'!$A$11:$K$93,9))</f>
        <v>1.9822954970077862E-2</v>
      </c>
      <c r="H310" s="67" t="s">
        <v>72</v>
      </c>
    </row>
    <row r="311" spans="1:8" x14ac:dyDescent="0.25">
      <c r="A311" s="67" t="s">
        <v>339</v>
      </c>
      <c r="B311" s="67" t="s">
        <v>84</v>
      </c>
      <c r="C311" s="67" t="s">
        <v>340</v>
      </c>
      <c r="D311" s="65" t="s">
        <v>341</v>
      </c>
      <c r="E311" s="67" t="s">
        <v>73</v>
      </c>
      <c r="F311" s="68" t="s">
        <v>74</v>
      </c>
      <c r="G311" s="73">
        <f>(VLOOKUP(A311,'Emission Factors'!$A$11:$K$93,7))*(VLOOKUP(A311,'Emission Factors'!$A$11:$K$93,9))</f>
        <v>0.2148784807468114</v>
      </c>
      <c r="H311" s="67" t="s">
        <v>72</v>
      </c>
    </row>
    <row r="312" spans="1:8" x14ac:dyDescent="0.25">
      <c r="A312" s="67" t="s">
        <v>343</v>
      </c>
      <c r="B312" s="67" t="s">
        <v>84</v>
      </c>
      <c r="C312" s="67" t="s">
        <v>344</v>
      </c>
      <c r="D312" s="65" t="s">
        <v>345</v>
      </c>
      <c r="E312" s="67" t="s">
        <v>73</v>
      </c>
      <c r="F312" s="68" t="s">
        <v>74</v>
      </c>
      <c r="G312" s="73">
        <f>(VLOOKUP(A312,'Emission Factors'!$A$11:$K$93,7))*(VLOOKUP(A312,'Emission Factors'!$A$11:$K$93,9))</f>
        <v>2.3231503995177389E-2</v>
      </c>
      <c r="H312" s="67" t="s">
        <v>72</v>
      </c>
    </row>
    <row r="313" spans="1:8" x14ac:dyDescent="0.25">
      <c r="A313" s="67" t="s">
        <v>347</v>
      </c>
      <c r="B313" s="67" t="s">
        <v>84</v>
      </c>
      <c r="C313" s="67" t="s">
        <v>348</v>
      </c>
      <c r="D313" s="65" t="s">
        <v>349</v>
      </c>
      <c r="E313" s="67" t="s">
        <v>73</v>
      </c>
      <c r="F313" s="68" t="s">
        <v>74</v>
      </c>
      <c r="G313" s="73">
        <f>(VLOOKUP(A313,'Emission Factors'!$A$11:$K$93,7))*(VLOOKUP(A313,'Emission Factors'!$A$11:$K$93,9))</f>
        <v>2.3493067077807028E-2</v>
      </c>
      <c r="H313" s="67" t="s">
        <v>72</v>
      </c>
    </row>
    <row r="314" spans="1:8" x14ac:dyDescent="0.25">
      <c r="A314" s="67" t="s">
        <v>351</v>
      </c>
      <c r="B314" s="67" t="s">
        <v>84</v>
      </c>
      <c r="C314" s="67" t="s">
        <v>352</v>
      </c>
      <c r="D314" s="65" t="s">
        <v>353</v>
      </c>
      <c r="E314" s="67" t="s">
        <v>73</v>
      </c>
      <c r="F314" s="68" t="s">
        <v>74</v>
      </c>
      <c r="G314" s="73">
        <f>(VLOOKUP(A314,'Emission Factors'!$A$11:$K$93,7))*(VLOOKUP(A314,'Emission Factors'!$A$11:$K$93,9))</f>
        <v>1.3436701278457521E-2</v>
      </c>
      <c r="H314" s="67" t="s">
        <v>72</v>
      </c>
    </row>
    <row r="315" spans="1:8" x14ac:dyDescent="0.25">
      <c r="A315" s="67" t="s">
        <v>355</v>
      </c>
      <c r="B315" s="67" t="s">
        <v>84</v>
      </c>
      <c r="C315" s="67" t="s">
        <v>356</v>
      </c>
      <c r="D315" s="65" t="s">
        <v>357</v>
      </c>
      <c r="E315" s="67" t="s">
        <v>73</v>
      </c>
      <c r="F315" s="68" t="s">
        <v>74</v>
      </c>
      <c r="G315" s="73">
        <f>(VLOOKUP(A315,'Emission Factors'!$A$11:$K$93,7))*(VLOOKUP(A315,'Emission Factors'!$A$11:$K$93,9))</f>
        <v>4.398785711180777E-2</v>
      </c>
      <c r="H315" s="67" t="s">
        <v>72</v>
      </c>
    </row>
    <row r="316" spans="1:8" x14ac:dyDescent="0.25">
      <c r="A316" s="67" t="s">
        <v>359</v>
      </c>
      <c r="B316" s="67" t="s">
        <v>84</v>
      </c>
      <c r="C316" s="67" t="s">
        <v>360</v>
      </c>
      <c r="D316" s="65" t="s">
        <v>361</v>
      </c>
      <c r="E316" s="67" t="s">
        <v>73</v>
      </c>
      <c r="F316" s="68" t="s">
        <v>74</v>
      </c>
      <c r="G316" s="73">
        <f>(VLOOKUP(A316,'Emission Factors'!$A$11:$K$93,7))*(VLOOKUP(A316,'Emission Factors'!$A$11:$K$93,9))</f>
        <v>4.9470689549491569E-2</v>
      </c>
      <c r="H316" s="67" t="s">
        <v>72</v>
      </c>
    </row>
    <row r="317" spans="1:8" x14ac:dyDescent="0.25">
      <c r="A317" s="67" t="s">
        <v>363</v>
      </c>
      <c r="B317" s="67" t="s">
        <v>84</v>
      </c>
      <c r="C317" s="67" t="s">
        <v>364</v>
      </c>
      <c r="D317" s="65" t="s">
        <v>365</v>
      </c>
      <c r="E317" s="67" t="s">
        <v>73</v>
      </c>
      <c r="F317" s="68" t="s">
        <v>74</v>
      </c>
      <c r="G317" s="73">
        <f>(VLOOKUP(A317,'Emission Factors'!$A$11:$K$93,7))*(VLOOKUP(A317,'Emission Factors'!$A$11:$K$93,9))</f>
        <v>4.1743704641066262E-2</v>
      </c>
      <c r="H317" s="67" t="s">
        <v>72</v>
      </c>
    </row>
    <row r="318" spans="1:8" x14ac:dyDescent="0.25">
      <c r="A318" s="67" t="s">
        <v>367</v>
      </c>
      <c r="B318" s="67" t="s">
        <v>84</v>
      </c>
      <c r="C318" s="67" t="s">
        <v>368</v>
      </c>
      <c r="D318" s="65" t="s">
        <v>369</v>
      </c>
      <c r="E318" s="67" t="s">
        <v>73</v>
      </c>
      <c r="F318" s="68" t="s">
        <v>74</v>
      </c>
      <c r="G318" s="73">
        <f>(VLOOKUP(A318,'Emission Factors'!$A$11:$K$93,7))*(VLOOKUP(A318,'Emission Factors'!$A$11:$K$93,9))</f>
        <v>1.8250637563259231E-2</v>
      </c>
      <c r="H318" s="67" t="s">
        <v>72</v>
      </c>
    </row>
    <row r="319" spans="1:8" x14ac:dyDescent="0.25">
      <c r="A319" s="67" t="s">
        <v>371</v>
      </c>
      <c r="B319" s="67" t="s">
        <v>84</v>
      </c>
      <c r="C319" s="67" t="s">
        <v>372</v>
      </c>
      <c r="D319" s="65" t="s">
        <v>373</v>
      </c>
      <c r="E319" s="67" t="s">
        <v>73</v>
      </c>
      <c r="F319" s="68" t="s">
        <v>74</v>
      </c>
      <c r="G319" s="73">
        <f>(VLOOKUP(A319,'Emission Factors'!$A$11:$K$93,7))*(VLOOKUP(A319,'Emission Factors'!$A$11:$K$93,9))</f>
        <v>2.3062222719228316E-2</v>
      </c>
      <c r="H319" s="67" t="s">
        <v>72</v>
      </c>
    </row>
    <row r="320" spans="1:8" x14ac:dyDescent="0.25">
      <c r="A320" s="67" t="s">
        <v>375</v>
      </c>
      <c r="B320" s="67" t="s">
        <v>84</v>
      </c>
      <c r="C320" s="67" t="s">
        <v>376</v>
      </c>
      <c r="D320" s="65" t="s">
        <v>377</v>
      </c>
      <c r="E320" s="67" t="s">
        <v>73</v>
      </c>
      <c r="F320" s="68" t="s">
        <v>74</v>
      </c>
      <c r="G320" s="73">
        <f>(VLOOKUP(A320,'Emission Factors'!$A$11:$K$93,7))*(VLOOKUP(A320,'Emission Factors'!$A$11:$K$93,9))</f>
        <v>3.3013375503317809E-2</v>
      </c>
      <c r="H320" s="67" t="s">
        <v>72</v>
      </c>
    </row>
    <row r="321" spans="1:8" x14ac:dyDescent="0.25">
      <c r="A321" s="67" t="s">
        <v>379</v>
      </c>
      <c r="B321" s="67" t="s">
        <v>84</v>
      </c>
      <c r="C321" s="67" t="s">
        <v>380</v>
      </c>
      <c r="D321" s="65" t="s">
        <v>381</v>
      </c>
      <c r="E321" s="67" t="s">
        <v>73</v>
      </c>
      <c r="F321" s="68" t="s">
        <v>74</v>
      </c>
      <c r="G321" s="73">
        <f>(VLOOKUP(A321,'Emission Factors'!$A$11:$K$93,7))*(VLOOKUP(A321,'Emission Factors'!$A$11:$K$93,9))</f>
        <v>5.3564592629301577E-3</v>
      </c>
      <c r="H321" s="67" t="s">
        <v>72</v>
      </c>
    </row>
    <row r="322" spans="1:8" x14ac:dyDescent="0.25">
      <c r="A322" s="67" t="s">
        <v>383</v>
      </c>
      <c r="B322" s="67" t="s">
        <v>84</v>
      </c>
      <c r="C322" s="67" t="s">
        <v>384</v>
      </c>
      <c r="D322" s="65" t="s">
        <v>385</v>
      </c>
      <c r="E322" s="67" t="s">
        <v>73</v>
      </c>
      <c r="F322" s="68" t="s">
        <v>74</v>
      </c>
      <c r="G322" s="73">
        <f>(VLOOKUP(A322,'Emission Factors'!$A$11:$K$93,7))*(VLOOKUP(A322,'Emission Factors'!$A$11:$K$93,9))</f>
        <v>1.4335420274728805E-2</v>
      </c>
      <c r="H322" s="67" t="s">
        <v>72</v>
      </c>
    </row>
    <row r="323" spans="1:8" x14ac:dyDescent="0.25">
      <c r="A323" s="67" t="s">
        <v>387</v>
      </c>
      <c r="B323" s="67" t="s">
        <v>84</v>
      </c>
      <c r="C323" s="67" t="s">
        <v>388</v>
      </c>
      <c r="D323" s="65" t="s">
        <v>389</v>
      </c>
      <c r="E323" s="67" t="s">
        <v>73</v>
      </c>
      <c r="F323" s="68" t="s">
        <v>74</v>
      </c>
      <c r="G323" s="73">
        <f>(VLOOKUP(A323,'Emission Factors'!$A$11:$K$93,7))*(VLOOKUP(A323,'Emission Factors'!$A$11:$K$93,9))</f>
        <v>2.1089037846446956E-2</v>
      </c>
      <c r="H323" s="67" t="s">
        <v>72</v>
      </c>
    </row>
    <row r="324" spans="1:8" x14ac:dyDescent="0.25">
      <c r="A324" s="67" t="s">
        <v>391</v>
      </c>
      <c r="B324" s="67" t="s">
        <v>84</v>
      </c>
      <c r="C324" s="67" t="s">
        <v>392</v>
      </c>
      <c r="D324" s="65" t="s">
        <v>393</v>
      </c>
      <c r="E324" s="67" t="s">
        <v>73</v>
      </c>
      <c r="F324" s="68" t="s">
        <v>74</v>
      </c>
      <c r="G324" s="73">
        <f>(VLOOKUP(A324,'Emission Factors'!$A$11:$K$93,7))*(VLOOKUP(A324,'Emission Factors'!$A$11:$K$93,9))</f>
        <v>2.2795369596725266E-2</v>
      </c>
      <c r="H324" s="67" t="s">
        <v>72</v>
      </c>
    </row>
    <row r="325" spans="1:8" x14ac:dyDescent="0.25">
      <c r="A325" s="67" t="s">
        <v>395</v>
      </c>
      <c r="B325" s="67" t="s">
        <v>396</v>
      </c>
      <c r="C325" s="67" t="s">
        <v>397</v>
      </c>
      <c r="D325" s="65" t="s">
        <v>398</v>
      </c>
      <c r="E325" s="67" t="s">
        <v>82</v>
      </c>
      <c r="F325" s="68" t="s">
        <v>74</v>
      </c>
      <c r="G325" s="73">
        <f>(VLOOKUP(A325,'Emission Factors'!$A$11:$K$93,7))*(VLOOKUP(A325,'Emission Factors'!$A$11:$K$93,9))</f>
        <v>0.19573109694767044</v>
      </c>
      <c r="H325" s="67" t="s">
        <v>72</v>
      </c>
    </row>
    <row r="326" spans="1:8" x14ac:dyDescent="0.25">
      <c r="A326" s="67" t="s">
        <v>399</v>
      </c>
      <c r="B326" s="67" t="s">
        <v>396</v>
      </c>
      <c r="C326" s="67" t="s">
        <v>400</v>
      </c>
      <c r="D326" s="65" t="s">
        <v>401</v>
      </c>
      <c r="E326" s="67" t="s">
        <v>82</v>
      </c>
      <c r="F326" s="68" t="s">
        <v>74</v>
      </c>
      <c r="G326" s="73">
        <f>(VLOOKUP(A326,'Emission Factors'!$A$11:$K$93,7))*(VLOOKUP(A326,'Emission Factors'!$A$11:$K$93,9))</f>
        <v>1.5431555282138723E-2</v>
      </c>
      <c r="H326" s="67" t="s">
        <v>72</v>
      </c>
    </row>
    <row r="327" spans="1:8" x14ac:dyDescent="0.25">
      <c r="A327" s="67" t="s">
        <v>402</v>
      </c>
      <c r="B327" s="67" t="s">
        <v>396</v>
      </c>
      <c r="C327" s="67" t="s">
        <v>403</v>
      </c>
      <c r="D327" s="65" t="s">
        <v>404</v>
      </c>
      <c r="E327" s="67" t="s">
        <v>82</v>
      </c>
      <c r="F327" s="68" t="s">
        <v>74</v>
      </c>
      <c r="G327" s="73">
        <f>(VLOOKUP(A327,'Emission Factors'!$A$11:$K$93,7))*(VLOOKUP(A327,'Emission Factors'!$A$11:$K$93,9))</f>
        <v>0.18818261398502312</v>
      </c>
      <c r="H327" s="67" t="s">
        <v>72</v>
      </c>
    </row>
  </sheetData>
  <mergeCells count="8">
    <mergeCell ref="H1:H3"/>
    <mergeCell ref="G1:G3"/>
    <mergeCell ref="A1:A3"/>
    <mergeCell ref="B1:B3"/>
    <mergeCell ref="C1:C3"/>
    <mergeCell ref="D1:D3"/>
    <mergeCell ref="E1:E3"/>
    <mergeCell ref="F1:F3"/>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26748E1C1203647945E4D61A097750A" ma:contentTypeVersion="21" ma:contentTypeDescription="Create a new document." ma:contentTypeScope="" ma:versionID="264fadd1b823a82b0428e829aabfef0c">
  <xsd:schema xmlns:xsd="http://www.w3.org/2001/XMLSchema" xmlns:xs="http://www.w3.org/2001/XMLSchema" xmlns:p="http://schemas.microsoft.com/office/2006/metadata/properties" xmlns:ns2="a5905e5c-4c38-4805-806c-0b1a93d52433" xmlns:ns3="4c3437ee-eec8-43b3-80f1-acd479dd78da" targetNamespace="http://schemas.microsoft.com/office/2006/metadata/properties" ma:root="true" ma:fieldsID="aed8c5addfadddb6924c13775b46c48b" ns2:_="" ns3:_="">
    <xsd:import namespace="a5905e5c-4c38-4805-806c-0b1a93d52433"/>
    <xsd:import namespace="4c3437ee-eec8-43b3-80f1-acd479dd78da"/>
    <xsd:element name="properties">
      <xsd:complexType>
        <xsd:sequence>
          <xsd:element name="documentManagement">
            <xsd:complexType>
              <xsd:all>
                <xsd:element ref="ns2:Data_x0020_Category" minOccurs="0"/>
                <xsd:element ref="ns3:SharedWithUsers" minOccurs="0"/>
                <xsd:element ref="ns2:Sectors" minOccurs="0"/>
                <xsd:element ref="ns3:SharingHintHash"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905e5c-4c38-4805-806c-0b1a93d52433" elementFormDefault="qualified">
    <xsd:import namespace="http://schemas.microsoft.com/office/2006/documentManagement/types"/>
    <xsd:import namespace="http://schemas.microsoft.com/office/infopath/2007/PartnerControls"/>
    <xsd:element name="Data_x0020_Category" ma:index="8" nillable="true" ma:displayName="EIS Data Category" ma:description="The EIS Data Category for which this document applies." ma:internalName="Data_x0020_Category">
      <xsd:complexType>
        <xsd:complexContent>
          <xsd:extension base="dms:MultiChoice">
            <xsd:sequence>
              <xsd:element name="Value" maxOccurs="unbounded" minOccurs="0" nillable="true">
                <xsd:simpleType>
                  <xsd:restriction base="dms:Choice">
                    <xsd:enumeration value="Nonpoint"/>
                    <xsd:enumeration value="Point"/>
                    <xsd:enumeration value="Onroad"/>
                    <xsd:enumeration value="Nonroad"/>
                    <xsd:enumeration value="Events"/>
                    <xsd:enumeration value="Biogenics"/>
                  </xsd:restriction>
                </xsd:simpleType>
              </xsd:element>
            </xsd:sequence>
          </xsd:extension>
        </xsd:complexContent>
      </xsd:complexType>
    </xsd:element>
    <xsd:element name="Sectors" ma:index="10" nillable="true" ma:displayName="Sectors" ma:description="EIS Sectors or User-specified category" ma:internalName="Sectors">
      <xsd:complexType>
        <xsd:complexContent>
          <xsd:extension base="dms:MultiChoiceFillIn">
            <xsd:sequence>
              <xsd:element name="Value" maxOccurs="unbounded" minOccurs="0" nillable="true">
                <xsd:simpleType>
                  <xsd:union memberTypes="dms:Text">
                    <xsd:simpleType>
                      <xsd:restriction base="dms:Choice">
                        <xsd:enumeration value="Agriculture - Crops &amp; Livestock Dust"/>
                        <xsd:enumeration value="Agriculture - Fertilizer Application"/>
                        <xsd:enumeration value="Agriculture - Livestock Waste"/>
                        <xsd:enumeration value="Biogenics - Vegetation and Soil"/>
                        <xsd:enumeration value="Bulk Gasoline Terminals"/>
                        <xsd:enumeration value="Commercial Cooking"/>
                        <xsd:enumeration value="Dust - Construction Dust"/>
                        <xsd:enumeration value="Dust - Paved Road Dust"/>
                        <xsd:enumeration value="Dust - Unpaved Road Dust"/>
                        <xsd:enumeration value="Fires - Agricultural Field Burning"/>
                        <xsd:enumeration value="Fires - Prescribed Fires"/>
                        <xsd:enumeration value="Fires - Wildfires"/>
                        <xsd:enumeration value="Fuel Comb - Comm/Institutional - Biomass"/>
                        <xsd:enumeration value="Fuel Comb - Comm/Institutional - Coal"/>
                        <xsd:enumeration value="Fuel Comb - Comm/Institutional - Natural Gas"/>
                        <xsd:enumeration value="Fuel Comb - Comm/Institutional - Oil"/>
                        <xsd:enumeration value="Fuel Comb - Comm/Institutional - Other"/>
                        <xsd:enumeration value="Fuel Comb - Electric Generation - Biomass"/>
                        <xsd:enumeration value="Fuel Comb - Electric Generation - Coal"/>
                        <xsd:enumeration value="Fuel Comb - Electric Generation - Natural Gas"/>
                        <xsd:enumeration value="Fuel Comb - Electric Generation - Oil"/>
                        <xsd:enumeration value="Fuel Comb - Electric Generation - Other"/>
                        <xsd:enumeration value="Fuel Comb - Industrial Boilers, ICEs - Biomass"/>
                        <xsd:enumeration value="Fuel Comb - Industrial Boilers, ICEs - Coal"/>
                        <xsd:enumeration value="Fuel Comb - Industrial Boilers, ICEs - Natural Gas"/>
                        <xsd:enumeration value="Fuel Comb - Industrial Boilers, ICEs - Oil"/>
                        <xsd:enumeration value="Fuel Comb - Industrial Boilers, ICEs - Other"/>
                        <xsd:enumeration value="Fuel Comb - Residential - Natural Gas"/>
                        <xsd:enumeration value="Fuel Comb - Residential - Oil"/>
                        <xsd:enumeration value="Fuel Comb - Residential - Other"/>
                        <xsd:enumeration value="Fuel Comb - Residential - Wood"/>
                        <xsd:enumeration value="Gas Stations"/>
                        <xsd:enumeration value="Industrial Processes - Cement Manuf"/>
                        <xsd:enumeration value="Industrial Processes - Chemical Manuf"/>
                        <xsd:enumeration value="Industrial Processes - Ferrous Metals"/>
                        <xsd:enumeration value="Industrial Processes - Mining"/>
                        <xsd:enumeration value="Industrial Processes - NEC"/>
                        <xsd:enumeration value="Industrial Processes - Non-ferrous Metals"/>
                        <xsd:enumeration value="Industrial Processes - Oil &amp; Gas Production"/>
                        <xsd:enumeration value="Industrial Processes - Petroleum Refineries"/>
                        <xsd:enumeration value="Industrial Processes - Pulp &amp; Paper"/>
                        <xsd:enumeration value="Industrial Processes - Storage and Transfer"/>
                        <xsd:enumeration value="Miscellaneous Non-Industrial NEC"/>
                        <xsd:enumeration value="Mobile - Aircraft"/>
                        <xsd:enumeration value="Mobile - Commercial Marine Vessels"/>
                        <xsd:enumeration value="Mobile - Locomotives"/>
                        <xsd:enumeration value="Mobile - Non-Road Equipment - Diesel"/>
                        <xsd:enumeration value="Mobile - Non-Road Equipment - Gasoline"/>
                        <xsd:enumeration value="Mobile - Non-Road Equipment - Other"/>
                        <xsd:enumeration value="Mobile - On-Road Diesel Heavy Duty Vehicles"/>
                        <xsd:enumeration value="Mobile - On-Road Diesel Light Duty Vehicles"/>
                        <xsd:enumeration value="Mobile - On-Road Gasoline Heavy Duty Vehicles"/>
                        <xsd:enumeration value="Mobile - On-Road Gasoline Light Duty Vehicles"/>
                        <xsd:enumeration value="Solvent - Consumer &amp; Commercial Solvent Use"/>
                        <xsd:enumeration value="Solvent - Degreasing"/>
                        <xsd:enumeration value="Solvent - Dry Cleaning"/>
                        <xsd:enumeration value="Solvent - Graphic Arts"/>
                        <xsd:enumeration value="Solvent - Industrial Surface Coating &amp; Solvent Use"/>
                        <xsd:enumeration value="Solvent - Non-Industrial Surface Coating"/>
                        <xsd:enumeration value="Waste Disposal"/>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3437ee-eec8-43b3-80f1-acd479dd78da"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11" nillable="true" ma:displayName="Sharing Hint Hash" ma:internalName="SharingHintHash" ma:readOnly="true">
      <xsd:simpleType>
        <xsd:restriction base="dms:Text"/>
      </xsd:simple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ctors xmlns="a5905e5c-4c38-4805-806c-0b1a93d52433"/>
    <Data_x0020_Category xmlns="a5905e5c-4c38-4805-806c-0b1a93d52433"/>
  </documentManagement>
</p:properties>
</file>

<file path=customXml/itemProps1.xml><?xml version="1.0" encoding="utf-8"?>
<ds:datastoreItem xmlns:ds="http://schemas.openxmlformats.org/officeDocument/2006/customXml" ds:itemID="{EEB890CE-B81D-49F3-B1BE-BC499700E28B}"/>
</file>

<file path=customXml/itemProps2.xml><?xml version="1.0" encoding="utf-8"?>
<ds:datastoreItem xmlns:ds="http://schemas.openxmlformats.org/officeDocument/2006/customXml" ds:itemID="{8084FFA2-C1F4-4E78-86F3-376A49EBCF73}"/>
</file>

<file path=customXml/itemProps3.xml><?xml version="1.0" encoding="utf-8"?>
<ds:datastoreItem xmlns:ds="http://schemas.openxmlformats.org/officeDocument/2006/customXml" ds:itemID="{6D143015-F56D-4F93-918F-991AD80808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Emission Factors</vt:lpstr>
      <vt:lpstr>Emissions</vt:lpstr>
    </vt:vector>
  </TitlesOfParts>
  <Company>Abt Associates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Hoer</dc:creator>
  <cp:lastModifiedBy>Jonathan Dorn</cp:lastModifiedBy>
  <dcterms:created xsi:type="dcterms:W3CDTF">2015-12-11T15:44:39Z</dcterms:created>
  <dcterms:modified xsi:type="dcterms:W3CDTF">2016-02-18T18:33:41Z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0x010100326748E1C1203647945E4D61A097750A</vt:lpwstr>
  </property>
</Properties>
</file>