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75" windowWidth="19995" windowHeight="7680"/>
  </bookViews>
  <sheets>
    <sheet name="Emissions_Data" sheetId="1" r:id="rId1"/>
  </sheets>
  <calcPr calcId="125725"/>
</workbook>
</file>

<file path=xl/calcChain.xml><?xml version="1.0" encoding="utf-8"?>
<calcChain xmlns="http://schemas.openxmlformats.org/spreadsheetml/2006/main">
  <c r="BP84" i="1"/>
  <c r="BO84"/>
  <c r="BN84"/>
  <c r="BM84"/>
  <c r="BJ84"/>
  <c r="BF84"/>
  <c r="AZ84"/>
  <c r="AY84"/>
  <c r="AX84"/>
  <c r="AW84"/>
  <c r="AV84"/>
  <c r="AU84"/>
  <c r="AT84"/>
  <c r="V84"/>
  <c r="P84"/>
  <c r="BP83"/>
  <c r="BO83"/>
  <c r="BN83"/>
  <c r="BM83"/>
  <c r="BJ83"/>
  <c r="BF83"/>
  <c r="AZ83"/>
  <c r="AY83"/>
  <c r="AX83"/>
  <c r="AW83"/>
  <c r="AV83"/>
  <c r="AU83"/>
  <c r="AT83"/>
  <c r="V83"/>
  <c r="P83"/>
  <c r="BP82"/>
  <c r="BO82"/>
  <c r="BN82"/>
  <c r="BM82"/>
  <c r="BJ82"/>
  <c r="BF82"/>
  <c r="AZ82"/>
  <c r="AY82"/>
  <c r="AX82"/>
  <c r="AW82"/>
  <c r="AV82"/>
  <c r="AU82"/>
  <c r="AT82"/>
  <c r="V82"/>
  <c r="P82"/>
  <c r="BP81"/>
  <c r="BO81"/>
  <c r="BN81"/>
  <c r="BM81"/>
  <c r="BJ81"/>
  <c r="BF81"/>
  <c r="AZ81"/>
  <c r="AY81"/>
  <c r="AX81"/>
  <c r="AW81"/>
  <c r="AV81"/>
  <c r="AU81"/>
  <c r="AT81"/>
  <c r="V81"/>
  <c r="P81"/>
  <c r="BP80"/>
  <c r="BO80"/>
  <c r="BN80"/>
  <c r="BM80"/>
  <c r="BJ80"/>
  <c r="BF80"/>
  <c r="AZ80"/>
  <c r="AY80"/>
  <c r="AX80"/>
  <c r="AW80"/>
  <c r="AV80"/>
  <c r="AU80"/>
  <c r="AT80"/>
  <c r="V80"/>
  <c r="P80"/>
  <c r="BP79"/>
  <c r="BO79"/>
  <c r="BN79"/>
  <c r="BM79"/>
  <c r="BJ79"/>
  <c r="BF79"/>
  <c r="AZ79"/>
  <c r="AY79"/>
  <c r="AX79"/>
  <c r="AW79"/>
  <c r="AV79"/>
  <c r="AU79"/>
  <c r="AT79"/>
  <c r="V79"/>
  <c r="P79"/>
  <c r="BP78"/>
  <c r="BO78"/>
  <c r="BN78"/>
  <c r="BM78"/>
  <c r="BJ78"/>
  <c r="BF78"/>
  <c r="AZ78"/>
  <c r="AY78"/>
  <c r="AX78"/>
  <c r="AW78"/>
  <c r="AV78"/>
  <c r="AU78"/>
  <c r="AT78"/>
  <c r="V78"/>
  <c r="P78"/>
  <c r="BP77"/>
  <c r="BO77"/>
  <c r="BN77"/>
  <c r="BM77"/>
  <c r="BJ77"/>
  <c r="BF77"/>
  <c r="AZ77"/>
  <c r="AY77"/>
  <c r="AX77"/>
  <c r="AW77"/>
  <c r="AV77"/>
  <c r="AU77"/>
  <c r="AT77"/>
  <c r="V77"/>
  <c r="P77"/>
  <c r="BP76"/>
  <c r="BO76"/>
  <c r="BN76"/>
  <c r="BM76"/>
  <c r="BJ76"/>
  <c r="BF76"/>
  <c r="AZ76"/>
  <c r="AY76"/>
  <c r="AX76"/>
  <c r="AW76"/>
  <c r="AV76"/>
  <c r="AU76"/>
  <c r="AT76"/>
  <c r="V76"/>
  <c r="P76"/>
  <c r="BP75"/>
  <c r="BO75"/>
  <c r="BN75"/>
  <c r="BM75"/>
  <c r="BJ75"/>
  <c r="BF75"/>
  <c r="AZ75"/>
  <c r="AY75"/>
  <c r="AX75"/>
  <c r="AW75"/>
  <c r="AV75"/>
  <c r="AU75"/>
  <c r="AT75"/>
  <c r="V75"/>
  <c r="P75"/>
  <c r="BP74"/>
  <c r="BO74"/>
  <c r="BN74"/>
  <c r="BM74"/>
  <c r="BJ74"/>
  <c r="BF74"/>
  <c r="AZ74"/>
  <c r="AY74"/>
  <c r="AX74"/>
  <c r="AW74"/>
  <c r="AV74"/>
  <c r="AU74"/>
  <c r="AT74"/>
  <c r="V74"/>
  <c r="P74"/>
  <c r="BP73"/>
  <c r="BO73"/>
  <c r="BN73"/>
  <c r="BM73"/>
  <c r="BJ73"/>
  <c r="BF73"/>
  <c r="AZ73"/>
  <c r="AY73"/>
  <c r="AX73"/>
  <c r="AW73"/>
  <c r="AV73"/>
  <c r="AU73"/>
  <c r="AT73"/>
  <c r="V73"/>
  <c r="P73"/>
  <c r="BP72"/>
  <c r="BO72"/>
  <c r="BN72"/>
  <c r="BM72"/>
  <c r="BJ72"/>
  <c r="BF72"/>
  <c r="AZ72"/>
  <c r="AY72"/>
  <c r="AX72"/>
  <c r="AW72"/>
  <c r="AV72"/>
  <c r="AU72"/>
  <c r="AT72"/>
  <c r="V72"/>
  <c r="P72"/>
  <c r="BP71"/>
  <c r="BO71"/>
  <c r="BN71"/>
  <c r="BM71"/>
  <c r="BJ71"/>
  <c r="BF71"/>
  <c r="AZ71"/>
  <c r="AY71"/>
  <c r="AX71"/>
  <c r="AW71"/>
  <c r="AV71"/>
  <c r="AU71"/>
  <c r="AT71"/>
  <c r="V71"/>
  <c r="P71"/>
  <c r="BP70"/>
  <c r="BO70"/>
  <c r="BN70"/>
  <c r="BM70"/>
  <c r="BJ70"/>
  <c r="BF70"/>
  <c r="AZ70"/>
  <c r="AY70"/>
  <c r="AX70"/>
  <c r="AW70"/>
  <c r="AV70"/>
  <c r="AU70"/>
  <c r="AT70"/>
  <c r="V70"/>
  <c r="P70"/>
  <c r="BP69"/>
  <c r="BO69"/>
  <c r="BN69"/>
  <c r="BM69"/>
  <c r="BJ69"/>
  <c r="BF69"/>
  <c r="AZ69"/>
  <c r="AY69"/>
  <c r="AX69"/>
  <c r="AW69"/>
  <c r="AV69"/>
  <c r="AU69"/>
  <c r="AT69"/>
  <c r="V69"/>
  <c r="P69"/>
  <c r="BP68"/>
  <c r="BO68"/>
  <c r="BN68"/>
  <c r="BM68"/>
  <c r="BJ68"/>
  <c r="BF68"/>
  <c r="AZ68"/>
  <c r="AY68"/>
  <c r="AX68"/>
  <c r="AW68"/>
  <c r="AV68"/>
  <c r="AU68"/>
  <c r="AT68"/>
  <c r="V68"/>
  <c r="P68"/>
  <c r="BP67"/>
  <c r="BO67"/>
  <c r="BN67"/>
  <c r="BM67"/>
  <c r="BJ67"/>
  <c r="BF67"/>
  <c r="AZ67"/>
  <c r="AY67"/>
  <c r="AX67"/>
  <c r="AW67"/>
  <c r="AV67"/>
  <c r="AU67"/>
  <c r="AT67"/>
  <c r="V67"/>
  <c r="P67"/>
  <c r="BP66"/>
  <c r="BO66"/>
  <c r="BN66"/>
  <c r="BM66"/>
  <c r="BJ66"/>
  <c r="BF66"/>
  <c r="AZ66"/>
  <c r="AY66"/>
  <c r="AX66"/>
  <c r="AW66"/>
  <c r="AV66"/>
  <c r="AU66"/>
  <c r="AT66"/>
  <c r="V66"/>
  <c r="P66"/>
  <c r="BP65"/>
  <c r="BO65"/>
  <c r="BN65"/>
  <c r="BM65"/>
  <c r="BJ65"/>
  <c r="BF65"/>
  <c r="AZ65"/>
  <c r="AY65"/>
  <c r="AX65"/>
  <c r="AW65"/>
  <c r="AV65"/>
  <c r="AU65"/>
  <c r="AT65"/>
  <c r="V65"/>
  <c r="P65"/>
  <c r="BP64"/>
  <c r="BO64"/>
  <c r="BN64"/>
  <c r="BM64"/>
  <c r="BJ64"/>
  <c r="BF64"/>
  <c r="AZ64"/>
  <c r="AY64"/>
  <c r="AX64"/>
  <c r="AW64"/>
  <c r="AV64"/>
  <c r="AU64"/>
  <c r="AT64"/>
  <c r="V64"/>
  <c r="P64"/>
  <c r="BP63"/>
  <c r="BO63"/>
  <c r="BN63"/>
  <c r="BM63"/>
  <c r="BJ63"/>
  <c r="BF63"/>
  <c r="AZ63"/>
  <c r="AY63"/>
  <c r="AX63"/>
  <c r="AW63"/>
  <c r="AV63"/>
  <c r="AU63"/>
  <c r="AT63"/>
  <c r="V63"/>
  <c r="P63"/>
  <c r="BP62"/>
  <c r="BO62"/>
  <c r="BN62"/>
  <c r="BM62"/>
  <c r="BJ62"/>
  <c r="BF62"/>
  <c r="AZ62"/>
  <c r="AY62"/>
  <c r="AX62"/>
  <c r="AW62"/>
  <c r="AV62"/>
  <c r="AU62"/>
  <c r="AT62"/>
  <c r="V62"/>
  <c r="P62"/>
  <c r="BP61"/>
  <c r="BO61"/>
  <c r="BN61"/>
  <c r="BM61"/>
  <c r="BJ61"/>
  <c r="BF61"/>
  <c r="AZ61"/>
  <c r="AY61"/>
  <c r="AX61"/>
  <c r="AW61"/>
  <c r="AV61"/>
  <c r="AU61"/>
  <c r="AT61"/>
  <c r="V61"/>
  <c r="P61"/>
  <c r="BP60"/>
  <c r="BO60"/>
  <c r="BN60"/>
  <c r="BM60"/>
  <c r="BJ60"/>
  <c r="BF60"/>
  <c r="AZ60"/>
  <c r="AY60"/>
  <c r="AX60"/>
  <c r="AW60"/>
  <c r="AV60"/>
  <c r="AU60"/>
  <c r="AT60"/>
  <c r="V60"/>
  <c r="P60"/>
  <c r="BP59"/>
  <c r="BO59"/>
  <c r="BN59"/>
  <c r="BM59"/>
  <c r="BJ59"/>
  <c r="BF59"/>
  <c r="AZ59"/>
  <c r="AY59"/>
  <c r="AX59"/>
  <c r="AW59"/>
  <c r="AV59"/>
  <c r="AU59"/>
  <c r="AT59"/>
  <c r="V59"/>
  <c r="P59"/>
  <c r="BP58"/>
  <c r="BO58"/>
  <c r="BN58"/>
  <c r="BM58"/>
  <c r="BJ58"/>
  <c r="BF58"/>
  <c r="AZ58"/>
  <c r="AY58"/>
  <c r="AX58"/>
  <c r="AW58"/>
  <c r="AV58"/>
  <c r="AU58"/>
  <c r="AT58"/>
  <c r="V58"/>
  <c r="P58"/>
  <c r="BP57"/>
  <c r="BO57"/>
  <c r="BN57"/>
  <c r="BM57"/>
  <c r="BJ57"/>
  <c r="BF57"/>
  <c r="AZ57"/>
  <c r="AY57"/>
  <c r="AX57"/>
  <c r="AW57"/>
  <c r="AV57"/>
  <c r="AU57"/>
  <c r="AT57"/>
  <c r="V57"/>
  <c r="P57"/>
  <c r="BP56"/>
  <c r="BO56"/>
  <c r="BN56"/>
  <c r="BM56"/>
  <c r="BJ56"/>
  <c r="BF56"/>
  <c r="AZ56"/>
  <c r="AY56"/>
  <c r="AX56"/>
  <c r="AW56"/>
  <c r="AV56"/>
  <c r="AU56"/>
  <c r="AT56"/>
  <c r="V56"/>
  <c r="P56"/>
  <c r="BP55"/>
  <c r="BO55"/>
  <c r="BN55"/>
  <c r="BM55"/>
  <c r="BJ55"/>
  <c r="BF55"/>
  <c r="AZ55"/>
  <c r="AY55"/>
  <c r="AX55"/>
  <c r="AW55"/>
  <c r="AV55"/>
  <c r="AU55"/>
  <c r="AT55"/>
  <c r="V55"/>
  <c r="P55"/>
  <c r="BP54"/>
  <c r="BO54"/>
  <c r="BN54"/>
  <c r="BM54"/>
  <c r="BJ54"/>
  <c r="BF54"/>
  <c r="AZ54"/>
  <c r="AY54"/>
  <c r="AX54"/>
  <c r="AW54"/>
  <c r="AV54"/>
  <c r="AU54"/>
  <c r="AT54"/>
  <c r="V54"/>
  <c r="P54"/>
  <c r="BP53"/>
  <c r="BO53"/>
  <c r="BN53"/>
  <c r="BM53"/>
  <c r="BJ53"/>
  <c r="BF53"/>
  <c r="AZ53"/>
  <c r="AY53"/>
  <c r="AX53"/>
  <c r="AW53"/>
  <c r="AV53"/>
  <c r="AU53"/>
  <c r="AT53"/>
  <c r="V53"/>
  <c r="P53"/>
  <c r="BP52"/>
  <c r="BO52"/>
  <c r="BN52"/>
  <c r="BM52"/>
  <c r="BJ52"/>
  <c r="BF52"/>
  <c r="AZ52"/>
  <c r="AY52"/>
  <c r="AX52"/>
  <c r="AW52"/>
  <c r="AV52"/>
  <c r="AU52"/>
  <c r="AT52"/>
  <c r="V52"/>
  <c r="P52"/>
  <c r="BP51"/>
  <c r="BO51"/>
  <c r="BN51"/>
  <c r="BM51"/>
  <c r="BJ51"/>
  <c r="BF51"/>
  <c r="AZ51"/>
  <c r="AY51"/>
  <c r="AX51"/>
  <c r="AW51"/>
  <c r="AV51"/>
  <c r="AU51"/>
  <c r="AT51"/>
  <c r="V51"/>
  <c r="P51"/>
  <c r="BP50"/>
  <c r="BO50"/>
  <c r="BN50"/>
  <c r="BM50"/>
  <c r="BJ50"/>
  <c r="BF50"/>
  <c r="AZ50"/>
  <c r="AY50"/>
  <c r="AX50"/>
  <c r="AW50"/>
  <c r="AV50"/>
  <c r="AU50"/>
  <c r="AT50"/>
  <c r="V50"/>
  <c r="P50"/>
  <c r="BP49"/>
  <c r="BO49"/>
  <c r="BN49"/>
  <c r="BM49"/>
  <c r="BJ49"/>
  <c r="BF49"/>
  <c r="AZ49"/>
  <c r="AY49"/>
  <c r="AX49"/>
  <c r="AW49"/>
  <c r="AV49"/>
  <c r="AU49"/>
  <c r="AT49"/>
  <c r="V49"/>
  <c r="P49"/>
  <c r="BP48"/>
  <c r="BO48"/>
  <c r="BN48"/>
  <c r="BM48"/>
  <c r="BJ48"/>
  <c r="BF48"/>
  <c r="AZ48"/>
  <c r="AY48"/>
  <c r="AX48"/>
  <c r="AW48"/>
  <c r="AV48"/>
  <c r="AU48"/>
  <c r="AT48"/>
  <c r="V48"/>
  <c r="P48"/>
  <c r="BP47"/>
  <c r="BO47"/>
  <c r="BN47"/>
  <c r="BM47"/>
  <c r="BJ47"/>
  <c r="BF47"/>
  <c r="AZ47"/>
  <c r="AY47"/>
  <c r="AX47"/>
  <c r="AW47"/>
  <c r="AV47"/>
  <c r="AU47"/>
  <c r="AT47"/>
  <c r="V47"/>
  <c r="P47"/>
  <c r="BP46"/>
  <c r="BO46"/>
  <c r="BN46"/>
  <c r="BM46"/>
  <c r="BJ46"/>
  <c r="BF46"/>
  <c r="AZ46"/>
  <c r="AY46"/>
  <c r="AX46"/>
  <c r="AW46"/>
  <c r="AV46"/>
  <c r="AU46"/>
  <c r="AT46"/>
  <c r="V46"/>
  <c r="P46"/>
  <c r="BP45"/>
  <c r="BO45"/>
  <c r="BN45"/>
  <c r="BM45"/>
  <c r="BJ45"/>
  <c r="BF45"/>
  <c r="AZ45"/>
  <c r="AY45"/>
  <c r="AX45"/>
  <c r="AW45"/>
  <c r="AV45"/>
  <c r="AU45"/>
  <c r="AT45"/>
  <c r="V45"/>
  <c r="P45"/>
  <c r="BP44"/>
  <c r="BO44"/>
  <c r="BN44"/>
  <c r="BM44"/>
  <c r="BJ44"/>
  <c r="BF44"/>
  <c r="AZ44"/>
  <c r="AY44"/>
  <c r="AX44"/>
  <c r="AW44"/>
  <c r="AV44"/>
  <c r="AU44"/>
  <c r="AT44"/>
  <c r="V44"/>
  <c r="P44"/>
  <c r="BP43"/>
  <c r="BO43"/>
  <c r="BN43"/>
  <c r="BM43"/>
  <c r="BJ43"/>
  <c r="BF43"/>
  <c r="AZ43"/>
  <c r="AY43"/>
  <c r="AX43"/>
  <c r="AW43"/>
  <c r="AV43"/>
  <c r="AU43"/>
  <c r="AT43"/>
  <c r="V43"/>
  <c r="P43"/>
  <c r="BP42"/>
  <c r="BO42"/>
  <c r="BN42"/>
  <c r="BM42"/>
  <c r="BJ42"/>
  <c r="BF42"/>
  <c r="AZ42"/>
  <c r="AY42"/>
  <c r="AX42"/>
  <c r="AW42"/>
  <c r="AV42"/>
  <c r="AU42"/>
  <c r="AT42"/>
  <c r="V42"/>
  <c r="P42"/>
  <c r="BP41"/>
  <c r="BO41"/>
  <c r="BN41"/>
  <c r="BM41"/>
  <c r="BJ41"/>
  <c r="BF41"/>
  <c r="AZ41"/>
  <c r="AY41"/>
  <c r="AX41"/>
  <c r="AW41"/>
  <c r="AV41"/>
  <c r="AU41"/>
  <c r="AT41"/>
  <c r="V41"/>
  <c r="P41"/>
  <c r="BP40"/>
  <c r="BO40"/>
  <c r="BN40"/>
  <c r="BM40"/>
  <c r="BJ40"/>
  <c r="BF40"/>
  <c r="AZ40"/>
  <c r="AY40"/>
  <c r="AX40"/>
  <c r="AW40"/>
  <c r="AV40"/>
  <c r="AU40"/>
  <c r="AT40"/>
  <c r="V40"/>
  <c r="P40"/>
  <c r="BP39"/>
  <c r="BO39"/>
  <c r="BN39"/>
  <c r="BM39"/>
  <c r="BJ39"/>
  <c r="BF39"/>
  <c r="AZ39"/>
  <c r="AY39"/>
  <c r="AX39"/>
  <c r="AW39"/>
  <c r="AV39"/>
  <c r="AU39"/>
  <c r="AT39"/>
  <c r="V39"/>
  <c r="P39"/>
  <c r="BP38"/>
  <c r="BO38"/>
  <c r="BN38"/>
  <c r="BM38"/>
  <c r="BJ38"/>
  <c r="BF38"/>
  <c r="AZ38"/>
  <c r="AY38"/>
  <c r="AX38"/>
  <c r="AW38"/>
  <c r="AV38"/>
  <c r="AU38"/>
  <c r="AT38"/>
  <c r="V38"/>
  <c r="P38"/>
  <c r="BP37"/>
  <c r="BO37"/>
  <c r="BN37"/>
  <c r="BM37"/>
  <c r="BJ37"/>
  <c r="BF37"/>
  <c r="AZ37"/>
  <c r="AY37"/>
  <c r="AX37"/>
  <c r="AW37"/>
  <c r="AV37"/>
  <c r="AU37"/>
  <c r="AT37"/>
  <c r="V37"/>
  <c r="P37"/>
  <c r="BP36"/>
  <c r="BO36"/>
  <c r="BN36"/>
  <c r="BM36"/>
  <c r="BJ36"/>
  <c r="BF36"/>
  <c r="AZ36"/>
  <c r="AY36"/>
  <c r="AX36"/>
  <c r="AW36"/>
  <c r="AV36"/>
  <c r="AU36"/>
  <c r="AT36"/>
  <c r="V36"/>
  <c r="P36"/>
  <c r="BP35"/>
  <c r="BO35"/>
  <c r="BN35"/>
  <c r="BM35"/>
  <c r="BJ35"/>
  <c r="BF35"/>
  <c r="AZ35"/>
  <c r="AY35"/>
  <c r="AX35"/>
  <c r="AW35"/>
  <c r="AV35"/>
  <c r="AU35"/>
  <c r="AT35"/>
  <c r="V35"/>
  <c r="P35"/>
  <c r="BP34"/>
  <c r="BO34"/>
  <c r="BN34"/>
  <c r="BM34"/>
  <c r="BJ34"/>
  <c r="BF34"/>
  <c r="AZ34"/>
  <c r="AY34"/>
  <c r="AX34"/>
  <c r="AW34"/>
  <c r="AV34"/>
  <c r="AU34"/>
  <c r="AT34"/>
  <c r="V34"/>
  <c r="P34"/>
  <c r="BP33"/>
  <c r="BO33"/>
  <c r="BN33"/>
  <c r="BM33"/>
  <c r="BJ33"/>
  <c r="BF33"/>
  <c r="AZ33"/>
  <c r="AY33"/>
  <c r="AX33"/>
  <c r="AW33"/>
  <c r="AV33"/>
  <c r="AU33"/>
  <c r="AT33"/>
  <c r="V33"/>
  <c r="P33"/>
  <c r="BP32"/>
  <c r="BO32"/>
  <c r="BN32"/>
  <c r="BM32"/>
  <c r="BJ32"/>
  <c r="BF32"/>
  <c r="AZ32"/>
  <c r="AY32"/>
  <c r="AX32"/>
  <c r="AW32"/>
  <c r="AV32"/>
  <c r="AU32"/>
  <c r="AT32"/>
  <c r="V32"/>
  <c r="P32"/>
  <c r="BP31"/>
  <c r="BO31"/>
  <c r="BN31"/>
  <c r="BM31"/>
  <c r="BJ31"/>
  <c r="BF31"/>
  <c r="AZ31"/>
  <c r="AY31"/>
  <c r="AX31"/>
  <c r="AW31"/>
  <c r="AV31"/>
  <c r="AU31"/>
  <c r="AT31"/>
  <c r="V31"/>
  <c r="P31"/>
  <c r="BP30"/>
  <c r="BO30"/>
  <c r="BN30"/>
  <c r="BM30"/>
  <c r="BJ30"/>
  <c r="BF30"/>
  <c r="AZ30"/>
  <c r="AY30"/>
  <c r="AX30"/>
  <c r="AW30"/>
  <c r="AV30"/>
  <c r="AU30"/>
  <c r="AT30"/>
  <c r="V30"/>
  <c r="P30"/>
  <c r="BP29"/>
  <c r="BO29"/>
  <c r="BN29"/>
  <c r="BM29"/>
  <c r="BJ29"/>
  <c r="BF29"/>
  <c r="AZ29"/>
  <c r="AY29"/>
  <c r="AX29"/>
  <c r="AW29"/>
  <c r="AV29"/>
  <c r="AU29"/>
  <c r="AT29"/>
  <c r="V29"/>
  <c r="P29"/>
  <c r="BP28"/>
  <c r="BO28"/>
  <c r="BN28"/>
  <c r="BM28"/>
  <c r="BJ28"/>
  <c r="BF28"/>
  <c r="AZ28"/>
  <c r="AY28"/>
  <c r="AX28"/>
  <c r="AW28"/>
  <c r="AV28"/>
  <c r="AU28"/>
  <c r="AT28"/>
  <c r="V28"/>
  <c r="P28"/>
  <c r="BP27"/>
  <c r="BO27"/>
  <c r="BN27"/>
  <c r="BM27"/>
  <c r="BJ27"/>
  <c r="BF27"/>
  <c r="AZ27"/>
  <c r="AY27"/>
  <c r="AX27"/>
  <c r="AW27"/>
  <c r="AV27"/>
  <c r="AU27"/>
  <c r="AT27"/>
  <c r="V27"/>
  <c r="P27"/>
  <c r="BP26"/>
  <c r="BO26"/>
  <c r="BN26"/>
  <c r="BM26"/>
  <c r="BJ26"/>
  <c r="BF26"/>
  <c r="AZ26"/>
  <c r="AY26"/>
  <c r="AX26"/>
  <c r="AW26"/>
  <c r="AV26"/>
  <c r="AU26"/>
  <c r="AT26"/>
  <c r="V26"/>
  <c r="P26"/>
  <c r="BP25"/>
  <c r="BO25"/>
  <c r="BN25"/>
  <c r="BM25"/>
  <c r="BJ25"/>
  <c r="BF25"/>
  <c r="AZ25"/>
  <c r="AY25"/>
  <c r="AX25"/>
  <c r="AW25"/>
  <c r="AV25"/>
  <c r="AU25"/>
  <c r="AT25"/>
  <c r="V25"/>
  <c r="P25"/>
  <c r="BP24"/>
  <c r="BO24"/>
  <c r="BN24"/>
  <c r="BM24"/>
  <c r="BJ24"/>
  <c r="BF24"/>
  <c r="AZ24"/>
  <c r="AY24"/>
  <c r="AX24"/>
  <c r="AW24"/>
  <c r="AV24"/>
  <c r="AU24"/>
  <c r="AT24"/>
  <c r="V24"/>
  <c r="P24"/>
  <c r="BP23"/>
  <c r="BO23"/>
  <c r="BN23"/>
  <c r="BM23"/>
  <c r="BJ23"/>
  <c r="BF23"/>
  <c r="AZ23"/>
  <c r="AY23"/>
  <c r="AX23"/>
  <c r="AW23"/>
  <c r="AV23"/>
  <c r="AU23"/>
  <c r="AT23"/>
  <c r="V23"/>
  <c r="P23"/>
  <c r="BP22"/>
  <c r="BO22"/>
  <c r="BN22"/>
  <c r="BM22"/>
  <c r="BJ22"/>
  <c r="BF22"/>
  <c r="AZ22"/>
  <c r="AY22"/>
  <c r="AX22"/>
  <c r="AW22"/>
  <c r="AV22"/>
  <c r="AU22"/>
  <c r="AT22"/>
  <c r="V22"/>
  <c r="P22"/>
  <c r="BP21"/>
  <c r="BO21"/>
  <c r="BN21"/>
  <c r="BM21"/>
  <c r="BJ21"/>
  <c r="BF21"/>
  <c r="AZ21"/>
  <c r="AY21"/>
  <c r="AX21"/>
  <c r="AW21"/>
  <c r="AV21"/>
  <c r="AU21"/>
  <c r="AT21"/>
  <c r="V21"/>
  <c r="P21"/>
  <c r="BP20"/>
  <c r="BO20"/>
  <c r="BN20"/>
  <c r="BM20"/>
  <c r="BJ20"/>
  <c r="BF20"/>
  <c r="AZ20"/>
  <c r="AY20"/>
  <c r="AX20"/>
  <c r="AW20"/>
  <c r="AV20"/>
  <c r="AU20"/>
  <c r="AT20"/>
  <c r="V20"/>
  <c r="P20"/>
  <c r="BP19"/>
  <c r="BO19"/>
  <c r="BN19"/>
  <c r="BM19"/>
  <c r="BJ19"/>
  <c r="BF19"/>
  <c r="AZ19"/>
  <c r="AY19"/>
  <c r="AX19"/>
  <c r="AW19"/>
  <c r="AV19"/>
  <c r="AU19"/>
  <c r="AT19"/>
  <c r="V19"/>
  <c r="P19"/>
  <c r="BP18"/>
  <c r="BO18"/>
  <c r="BN18"/>
  <c r="BM18"/>
  <c r="BJ18"/>
  <c r="BF18"/>
  <c r="AZ18"/>
  <c r="AY18"/>
  <c r="AX18"/>
  <c r="AW18"/>
  <c r="AV18"/>
  <c r="AU18"/>
  <c r="AT18"/>
  <c r="V18"/>
  <c r="P18"/>
  <c r="BP17"/>
  <c r="BO17"/>
  <c r="BN17"/>
  <c r="BM17"/>
  <c r="BJ17"/>
  <c r="BF17"/>
  <c r="AZ17"/>
  <c r="AY17"/>
  <c r="AX17"/>
  <c r="AW17"/>
  <c r="AV17"/>
  <c r="AU17"/>
  <c r="AT17"/>
  <c r="V17"/>
  <c r="P17"/>
  <c r="BP16"/>
  <c r="BO16"/>
  <c r="BN16"/>
  <c r="BM16"/>
  <c r="BJ16"/>
  <c r="BF16"/>
  <c r="AZ16"/>
  <c r="AY16"/>
  <c r="AX16"/>
  <c r="AW16"/>
  <c r="AV16"/>
  <c r="AU16"/>
  <c r="AT16"/>
  <c r="V16"/>
  <c r="P16"/>
  <c r="BP15"/>
  <c r="BO15"/>
  <c r="BN15"/>
  <c r="BM15"/>
  <c r="BJ15"/>
  <c r="BF15"/>
  <c r="AZ15"/>
  <c r="AY15"/>
  <c r="AX15"/>
  <c r="AW15"/>
  <c r="AV15"/>
  <c r="AU15"/>
  <c r="AT15"/>
  <c r="V15"/>
  <c r="P15"/>
  <c r="BP14"/>
  <c r="BO14"/>
  <c r="BN14"/>
  <c r="BM14"/>
  <c r="BJ14"/>
  <c r="BF14"/>
  <c r="AZ14"/>
  <c r="AY14"/>
  <c r="AX14"/>
  <c r="AW14"/>
  <c r="AV14"/>
  <c r="AU14"/>
  <c r="AT14"/>
  <c r="V14"/>
  <c r="P14"/>
  <c r="BP13"/>
  <c r="BO13"/>
  <c r="BN13"/>
  <c r="BM13"/>
  <c r="BJ13"/>
  <c r="BF13"/>
  <c r="AZ13"/>
  <c r="AY13"/>
  <c r="AX13"/>
  <c r="AW13"/>
  <c r="AV13"/>
  <c r="AU13"/>
  <c r="AT13"/>
  <c r="V13"/>
  <c r="P13"/>
  <c r="BP12"/>
  <c r="BO12"/>
  <c r="BN12"/>
  <c r="BM12"/>
  <c r="BJ12"/>
  <c r="BF12"/>
  <c r="AZ12"/>
  <c r="AY12"/>
  <c r="AX12"/>
  <c r="AW12"/>
  <c r="AV12"/>
  <c r="AU12"/>
  <c r="AT12"/>
  <c r="V12"/>
  <c r="P12"/>
</calcChain>
</file>

<file path=xl/sharedStrings.xml><?xml version="1.0" encoding="utf-8"?>
<sst xmlns="http://schemas.openxmlformats.org/spreadsheetml/2006/main" count="1495" uniqueCount="273">
  <si>
    <t>Form Approved 03/28/2011</t>
  </si>
  <si>
    <t>OMB Control No. 2060-0657</t>
  </si>
  <si>
    <t>Approval Expires 03/31/2014</t>
  </si>
  <si>
    <t>Emissions Test Data</t>
  </si>
  <si>
    <t>Instruction:</t>
  </si>
  <si>
    <t>Enter APCD used during test.  Enter more than 1 APCD if needed (e.g., ESP1/WS1)</t>
  </si>
  <si>
    <t>Enter other source reduction measures used during emission test (e.g., low NOx burners or catalyst additives)</t>
  </si>
  <si>
    <t>General source description, e.g., Fluid catalytic cracking unit; semiregenerative catalytic reforming unit; etc.</t>
  </si>
  <si>
    <t>Assign a unique ID for each test report</t>
  </si>
  <si>
    <t xml:space="preserve">Enter start date </t>
  </si>
  <si>
    <t>Enter the pollutant information for each pollutant measured (see pollutant tab for list of possible pollutants)</t>
  </si>
  <si>
    <t>Enter the feed input rate or production rate in units as specified in table for Question 16 of Part I (see instructions tab for details)</t>
  </si>
  <si>
    <t>Provide other processing rate data as specified in the instructions for the type of unit tested.</t>
  </si>
  <si>
    <t>Enter BDL, DDL, or ADL</t>
  </si>
  <si>
    <t>Note any sample collection method deviations</t>
  </si>
  <si>
    <t xml:space="preserve">Note any analytical deviations </t>
  </si>
  <si>
    <t>Note any QA issues, such as unusal blanks</t>
  </si>
  <si>
    <t>Field:</t>
  </si>
  <si>
    <t>Process Throughput or Production Rate</t>
  </si>
  <si>
    <t>Secondary Processing Rate Data</t>
  </si>
  <si>
    <t>Outlet - Run 1 Stack Gas Parameters</t>
  </si>
  <si>
    <t>Outlet - Run 2 Stack Gas Parameters</t>
  </si>
  <si>
    <t>Outlet - Run 3 Stack Gas Parameters</t>
  </si>
  <si>
    <t>Outlet - Average Stack Gas Parameters</t>
  </si>
  <si>
    <t>Outlet - Run 1 Emissions Data</t>
  </si>
  <si>
    <t>Outlet - Run 2 Emissions Data</t>
  </si>
  <si>
    <t>Outlet - Run 3 Emissions Data</t>
  </si>
  <si>
    <t>Outlet - Average Emissions Data</t>
  </si>
  <si>
    <t>Comments</t>
  </si>
  <si>
    <t>Facility ID Number</t>
  </si>
  <si>
    <t>Unit ID Number</t>
  </si>
  <si>
    <t>APCD ID(s)</t>
  </si>
  <si>
    <t>Combustion controls used to reduce air pollution (from combustion sources)</t>
  </si>
  <si>
    <t>General Description</t>
  </si>
  <si>
    <t>Test Report ID</t>
  </si>
  <si>
    <t>Test Date
(mm/dd/yyyy)</t>
  </si>
  <si>
    <t>Pollutant Name</t>
  </si>
  <si>
    <t>Pollutant CAS No.</t>
  </si>
  <si>
    <t>Pollutant Class</t>
  </si>
  <si>
    <t>Test Method</t>
  </si>
  <si>
    <t>Run 1
Hourly Production Rate
(value)</t>
  </si>
  <si>
    <t>Run 2
Hourly Production Rate
(value)</t>
  </si>
  <si>
    <t>Run 3
Hourly Production Rate
(value)</t>
  </si>
  <si>
    <t>Average
Hourly Production Rate
(value)</t>
  </si>
  <si>
    <t>Hourly Production Rate
(units)</t>
  </si>
  <si>
    <t>Production comment</t>
  </si>
  <si>
    <t>Run 1
Airflow Rate Outlet
(acfm)</t>
  </si>
  <si>
    <t>Run 1
Airflow Rate Outlet
(scfm)</t>
  </si>
  <si>
    <t>Run 1
Airflow Rate Outlet
(dscfm)</t>
  </si>
  <si>
    <t>Run 1
Gas Moisture Outlet
(%)</t>
  </si>
  <si>
    <t>Run 1
Gas Temp Outlet
(F)</t>
  </si>
  <si>
    <t>Run 1
Gas Pressure Outlet
(in. Hg)</t>
  </si>
  <si>
    <t>Run 1
Gas Oxygen Outlet
(%)</t>
  </si>
  <si>
    <t>Run 2
Airflow Rate Outlet
(acfm)</t>
  </si>
  <si>
    <t>Run 2
Airflow Rate Outlet
(scfm)</t>
  </si>
  <si>
    <t>Run 2
Airflow Rate Outlet
(dscfm)</t>
  </si>
  <si>
    <t>Run 2
Gas Moisture Outlet
(%)</t>
  </si>
  <si>
    <t>Run 2
Gas Temp Outlet
(F)</t>
  </si>
  <si>
    <t>Run 2
Gas Pressure Outlet
(in. Hg)</t>
  </si>
  <si>
    <t>Run 2
Gas Oxygen Outlet
(%)</t>
  </si>
  <si>
    <t>Run 3
Airflow Rate Outlet
(acfm)</t>
  </si>
  <si>
    <t>Run 3
Airflow Rate Outlet
(scfm)</t>
  </si>
  <si>
    <t>Run 3
Airflow Rate Outlet
(dscfm)</t>
  </si>
  <si>
    <t>Run 3
Gas Moisture Outlet
(%)</t>
  </si>
  <si>
    <t>Run 3
Gas Temp Outlet
(F)</t>
  </si>
  <si>
    <t>Run 3
Gas Pressure Outlet
(in. Hg)</t>
  </si>
  <si>
    <t>Run 3
Gas Oxygen Outlet
(%)</t>
  </si>
  <si>
    <t>Average
Airflow Rate Outlet
(acfm)</t>
  </si>
  <si>
    <t>Average
Airflow Rate Outlet
(scfm)</t>
  </si>
  <si>
    <t>Average
Airflow Rate Outlet
(dscfm)</t>
  </si>
  <si>
    <t>Average
Gas Moisture Outlet
(%)</t>
  </si>
  <si>
    <t>Average
Gas Temp Outlet
(F)</t>
  </si>
  <si>
    <t>Average Gas Pressure Outlet
(in. Hg)</t>
  </si>
  <si>
    <t>Average
Gas Oxygen Outlet
(%)</t>
  </si>
  <si>
    <t>Run 1 Outlet
concentration</t>
  </si>
  <si>
    <t>Run 1 Outlet concentration units</t>
  </si>
  <si>
    <t>Run 1 Outlet Detect Flag</t>
  </si>
  <si>
    <t>Run 1 Outlet
(lb/hr)</t>
  </si>
  <si>
    <t>Run 2 Outlet
concentration</t>
  </si>
  <si>
    <t>Run 2 Outlet concentration units</t>
  </si>
  <si>
    <t>Run 2 Outlet Detect Flag</t>
  </si>
  <si>
    <t>Run 2 Outlet
(lb/hr)</t>
  </si>
  <si>
    <t>Run 3 Outlet
concentration</t>
  </si>
  <si>
    <t>Run 3 Outlet concentration units</t>
  </si>
  <si>
    <t>Run 3 Outlet Detect Flag</t>
  </si>
  <si>
    <t>Run 3 Outlet
(lb/hr)</t>
  </si>
  <si>
    <t>Average Outlet
concentration</t>
  </si>
  <si>
    <t>Average Outlet concentration units</t>
  </si>
  <si>
    <t>Count Outlet Non-Detect Runs</t>
  </si>
  <si>
    <t>Average Outlet
(lb/hr)</t>
  </si>
  <si>
    <t>Sampling comments</t>
  </si>
  <si>
    <t>Analytical comments</t>
  </si>
  <si>
    <t>QA Comments</t>
  </si>
  <si>
    <t>Other comments</t>
  </si>
  <si>
    <t>TX3B1250</t>
  </si>
  <si>
    <t>1241</t>
  </si>
  <si>
    <t>Belco WGS</t>
  </si>
  <si>
    <t>Wet Gas Scrubber</t>
  </si>
  <si>
    <t>Fluid Catalytic Cracking Unit</t>
  </si>
  <si>
    <t>H453-327</t>
  </si>
  <si>
    <t>6/6-7/2011</t>
  </si>
  <si>
    <t>Hydrogen cyanide (&amp; cyanide compounds)</t>
  </si>
  <si>
    <t>74-90-8</t>
  </si>
  <si>
    <t>Other Inorganic HAP</t>
  </si>
  <si>
    <t>OTM-029</t>
  </si>
  <si>
    <t>BBL/hr</t>
  </si>
  <si>
    <t>Charged liquid material</t>
  </si>
  <si>
    <t>lb/hr</t>
  </si>
  <si>
    <t>Coke-burn off rate</t>
  </si>
  <si>
    <t>ug/dscm</t>
  </si>
  <si>
    <t>ADL</t>
  </si>
  <si>
    <t>6/8-9/2011</t>
  </si>
  <si>
    <t>Acenaphthene</t>
  </si>
  <si>
    <t>83-32-9</t>
  </si>
  <si>
    <t>Semi-Volatile/Non-Volatile Organic HAP</t>
  </si>
  <si>
    <t>0010</t>
  </si>
  <si>
    <t>BDL</t>
  </si>
  <si>
    <t>Acenaphthylene</t>
  </si>
  <si>
    <t>208-96-8</t>
  </si>
  <si>
    <t>Aniline</t>
  </si>
  <si>
    <t>62-53-3</t>
  </si>
  <si>
    <t>Volatile Organic HAP</t>
  </si>
  <si>
    <t>Anthracene</t>
  </si>
  <si>
    <t>120-12-7</t>
  </si>
  <si>
    <t>Benzidine</t>
  </si>
  <si>
    <t>92-87-5</t>
  </si>
  <si>
    <t>Benzo(a)anthracene</t>
  </si>
  <si>
    <t>56-55-3</t>
  </si>
  <si>
    <t>Benzo(b)fluoranthene</t>
  </si>
  <si>
    <t>205-99-2</t>
  </si>
  <si>
    <t>Benzo(k)fluoranthene</t>
  </si>
  <si>
    <t>207-08-9</t>
  </si>
  <si>
    <t>Benzo(g,h,i)perylene</t>
  </si>
  <si>
    <t>191-24-2</t>
  </si>
  <si>
    <t>Benzo(a)pyrene</t>
  </si>
  <si>
    <t>50-32-8</t>
  </si>
  <si>
    <t>Benzo(e)pyrene</t>
  </si>
  <si>
    <t>192-97-2</t>
  </si>
  <si>
    <t>Biphenyl</t>
  </si>
  <si>
    <t>92-52-4</t>
  </si>
  <si>
    <t>Chrysene</t>
  </si>
  <si>
    <t>218-01-9</t>
  </si>
  <si>
    <t>Dibenz(a,h)anthracene</t>
  </si>
  <si>
    <t>53-70-3</t>
  </si>
  <si>
    <t>Dibenzofuran</t>
  </si>
  <si>
    <t>132-64-9</t>
  </si>
  <si>
    <t>Dibenzo(a,e)pyrene</t>
  </si>
  <si>
    <t>192-65-4</t>
  </si>
  <si>
    <t>3,3'-Dimethoxybenzidine</t>
  </si>
  <si>
    <t>119-90-4</t>
  </si>
  <si>
    <t>Dimethylaminobenzene</t>
  </si>
  <si>
    <t>60-11-7</t>
  </si>
  <si>
    <t>7,12-Dimethylbenz(a) anthracene</t>
  </si>
  <si>
    <t>57-97-6</t>
  </si>
  <si>
    <t>3,3'-Dimethylbenzidine</t>
  </si>
  <si>
    <t>119-93-7</t>
  </si>
  <si>
    <t>a,a-Dimethylphenethylamine</t>
  </si>
  <si>
    <t>122-09-8</t>
  </si>
  <si>
    <t>2,4-Dimethylphenol</t>
  </si>
  <si>
    <t>105-67-9</t>
  </si>
  <si>
    <t>Fluoranthene</t>
  </si>
  <si>
    <t>206-44-0</t>
  </si>
  <si>
    <t>Fluorene</t>
  </si>
  <si>
    <t>86-73-7</t>
  </si>
  <si>
    <t>Indeno(1,2,3-cd) pyrene</t>
  </si>
  <si>
    <t>193-39-5</t>
  </si>
  <si>
    <t>Isophorone</t>
  </si>
  <si>
    <t>78-59-1</t>
  </si>
  <si>
    <t>3-Methylchloranthrene</t>
  </si>
  <si>
    <t>56-49-5</t>
  </si>
  <si>
    <t>2-Methylnaphthalene</t>
  </si>
  <si>
    <t>91-57-6</t>
  </si>
  <si>
    <t>2-Methylphenol</t>
  </si>
  <si>
    <t>95-48-7</t>
  </si>
  <si>
    <t>3-Methylphenol &amp; 4-Methylphenol</t>
  </si>
  <si>
    <t>108-39-4/106-44-5</t>
  </si>
  <si>
    <t>Naphthalene</t>
  </si>
  <si>
    <t>91-20-3</t>
  </si>
  <si>
    <t>Perylene</t>
  </si>
  <si>
    <t>198-55-0</t>
  </si>
  <si>
    <t>Phenanthrene</t>
  </si>
  <si>
    <t>85-01-8</t>
  </si>
  <si>
    <t>Phenol</t>
  </si>
  <si>
    <t>108-95-2</t>
  </si>
  <si>
    <t>1,4-Phenylenediamine</t>
  </si>
  <si>
    <t>106-50-3</t>
  </si>
  <si>
    <t>Pyrene</t>
  </si>
  <si>
    <t>129-00-0</t>
  </si>
  <si>
    <t>o-Toluidine</t>
  </si>
  <si>
    <t>95-53-4</t>
  </si>
  <si>
    <t>Methane</t>
  </si>
  <si>
    <t>VOC</t>
  </si>
  <si>
    <t>Other Compounds</t>
  </si>
  <si>
    <t>18</t>
  </si>
  <si>
    <t>ppmv db</t>
  </si>
  <si>
    <t>Ethane</t>
  </si>
  <si>
    <t>74-84-0</t>
  </si>
  <si>
    <t>Acetaldehyde</t>
  </si>
  <si>
    <t>75-07-0</t>
  </si>
  <si>
    <t>0011</t>
  </si>
  <si>
    <t xml:space="preserve">The analytical results of the USEPA Method 0011 train indicated elevated values of aldehydes in the sample runs as well as the field blank train.  These levels cannot be considered representative of the atmospheric emissions from the FCCU WGS stack.  Therefore, the data represented in Table 4-7 has been corrected for the field blank levels. </t>
  </si>
  <si>
    <t>Propanal</t>
  </si>
  <si>
    <t>123-38-6</t>
  </si>
  <si>
    <t>Acetone</t>
  </si>
  <si>
    <t>67-64-1</t>
  </si>
  <si>
    <t xml:space="preserve">Concentrations of acetone, methylene chloride and methanol appear as artifacts of cross-method contamination.  Elevated levels of these four compounds were found in the associated blanks, both field and reagent, and should not be considered characteristic of the FCCU atmospheric emissions.  This is further corroborated by the results of the USEPA Method 25A test runs </t>
  </si>
  <si>
    <t>Acetonitrile</t>
  </si>
  <si>
    <t>75-05-8</t>
  </si>
  <si>
    <t>Acrolein</t>
  </si>
  <si>
    <t>107-02-8</t>
  </si>
  <si>
    <t>Acrylonitrile</t>
  </si>
  <si>
    <t>107-13-1</t>
  </si>
  <si>
    <t>Benzene</t>
  </si>
  <si>
    <t>71-43-2</t>
  </si>
  <si>
    <t>1,3-Butadiene</t>
  </si>
  <si>
    <t>106-99-0</t>
  </si>
  <si>
    <t>Poor labeled recoveries of 1,3-butadiene-d5 resulted in raised reporting levels for the native 1,3-butadiene and pentane</t>
  </si>
  <si>
    <t>Carbon disulfide</t>
  </si>
  <si>
    <t>75-15-0</t>
  </si>
  <si>
    <t>Chlorobenzene</t>
  </si>
  <si>
    <t>108-90-7</t>
  </si>
  <si>
    <t>Cumene</t>
  </si>
  <si>
    <t>98-82-8</t>
  </si>
  <si>
    <t>1,2-Dibromoethane</t>
  </si>
  <si>
    <t>106-93-4</t>
  </si>
  <si>
    <t>Ethylbenzene</t>
  </si>
  <si>
    <t>100-41-4</t>
  </si>
  <si>
    <t>n-Hexane</t>
  </si>
  <si>
    <t>110-54-3</t>
  </si>
  <si>
    <t>Methanol</t>
  </si>
  <si>
    <t>67-56-1</t>
  </si>
  <si>
    <t>Methyl isobutyl ketone</t>
  </si>
  <si>
    <t>108-10-1</t>
  </si>
  <si>
    <t>Methyl tert-butyl ether</t>
  </si>
  <si>
    <t>1634-04-4</t>
  </si>
  <si>
    <t>Methylene Chloride</t>
  </si>
  <si>
    <t>75-09-2</t>
  </si>
  <si>
    <t>Nitrobenzene</t>
  </si>
  <si>
    <t>98-95-3</t>
  </si>
  <si>
    <t xml:space="preserve">The laboratory reported inconsistencies with the recovery of nitrobenzene-d5 and subsequent quantification of native nitrobenzene.  The purge and trap analysis suffered from run to run carry-over and there was no clear evidence of nitrobenzene in the samples.  The detection limits for nitrobenzene were raised because of the uncertainty of low level data.  </t>
  </si>
  <si>
    <t>2-Nitropropane</t>
  </si>
  <si>
    <t>79-46-9</t>
  </si>
  <si>
    <t>Pentane</t>
  </si>
  <si>
    <t>109-66-0</t>
  </si>
  <si>
    <t>Styrene</t>
  </si>
  <si>
    <t>100-42-5</t>
  </si>
  <si>
    <t>Tetrachloroethylene</t>
  </si>
  <si>
    <t>127-18-4</t>
  </si>
  <si>
    <t>Toluene</t>
  </si>
  <si>
    <t>108-88-3</t>
  </si>
  <si>
    <t>Trichloroethylene</t>
  </si>
  <si>
    <t>79-01-6</t>
  </si>
  <si>
    <t>2,2,4-Trimethylpentane</t>
  </si>
  <si>
    <t>540-84-1</t>
  </si>
  <si>
    <t>Xylenes (total)</t>
  </si>
  <si>
    <t>1330-20-7</t>
  </si>
  <si>
    <t>6/9-10/2011</t>
  </si>
  <si>
    <t>Mercury-Particle Bound</t>
  </si>
  <si>
    <t>7439-97-6</t>
  </si>
  <si>
    <t>Metal HAP</t>
  </si>
  <si>
    <t>ASTM D6784-02</t>
  </si>
  <si>
    <t>Mercury-Oxidized</t>
  </si>
  <si>
    <t>Mercury-Elemental</t>
  </si>
  <si>
    <t>Mercury-Total</t>
  </si>
  <si>
    <t>DLL</t>
  </si>
  <si>
    <t>6/10,13,14/2011</t>
  </si>
  <si>
    <t>Chromium (hexavalent)</t>
  </si>
  <si>
    <t>18540-29-9</t>
  </si>
  <si>
    <t>0061</t>
  </si>
  <si>
    <t>6/13-14/2011</t>
  </si>
  <si>
    <t>Ammonia</t>
  </si>
  <si>
    <t>7664-41-7</t>
  </si>
  <si>
    <t>CTM-027</t>
  </si>
</sst>
</file>

<file path=xl/styles.xml><?xml version="1.0" encoding="utf-8"?>
<styleSheet xmlns="http://schemas.openxmlformats.org/spreadsheetml/2006/main">
  <numFmts count="12">
    <numFmt numFmtId="164" formatCode="mm/dd/yyyy"/>
    <numFmt numFmtId="165" formatCode="\&lt;\ #,##0.000000"/>
    <numFmt numFmtId="166" formatCode="#,##0.000000"/>
    <numFmt numFmtId="167" formatCode="\&lt;\ General"/>
    <numFmt numFmtId="168" formatCode="0.0"/>
    <numFmt numFmtId="169" formatCode="\&lt;\ 0.0"/>
    <numFmt numFmtId="170" formatCode="\&lt;\ 0.0000"/>
    <numFmt numFmtId="171" formatCode="#,##0.00000"/>
    <numFmt numFmtId="172" formatCode="\&lt;\ 0"/>
    <numFmt numFmtId="173" formatCode="\&lt;\ 0.00000"/>
    <numFmt numFmtId="174" formatCode="0.00000E+00"/>
    <numFmt numFmtId="175" formatCode="\&lt;\ 0.00000E+00"/>
  </numFmts>
  <fonts count="11">
    <font>
      <sz val="11"/>
      <color theme="1"/>
      <name val="Calibri"/>
      <family val="2"/>
      <scheme val="minor"/>
    </font>
    <font>
      <sz val="10"/>
      <name val="MS Sans Serif"/>
      <family val="2"/>
    </font>
    <font>
      <b/>
      <sz val="10"/>
      <name val="MS Sans Serif"/>
      <family val="2"/>
    </font>
    <font>
      <sz val="10"/>
      <name val="Times New Roman"/>
      <family val="1"/>
    </font>
    <font>
      <b/>
      <sz val="10"/>
      <color rgb="FFFF0000"/>
      <name val="MS Sans Serif"/>
      <family val="2"/>
    </font>
    <font>
      <b/>
      <sz val="11"/>
      <name val="Calibri"/>
      <family val="2"/>
      <scheme val="minor"/>
    </font>
    <font>
      <sz val="11"/>
      <name val="Calibri"/>
      <family val="2"/>
      <scheme val="minor"/>
    </font>
    <font>
      <b/>
      <sz val="11"/>
      <color rgb="FFFF0000"/>
      <name val="Calibri"/>
      <family val="2"/>
      <scheme val="minor"/>
    </font>
    <font>
      <sz val="10"/>
      <name val="Arial"/>
      <family val="2"/>
    </font>
    <font>
      <sz val="11"/>
      <name val="Calibri"/>
      <family val="2"/>
    </font>
    <font>
      <sz val="11"/>
      <color theme="1"/>
      <name val="Calibri"/>
      <family val="2"/>
      <scheme val="minor"/>
    </font>
  </fonts>
  <fills count="6">
    <fill>
      <patternFill patternType="none"/>
    </fill>
    <fill>
      <patternFill patternType="gray125"/>
    </fill>
    <fill>
      <patternFill patternType="solid">
        <fgColor theme="3" tint="0.79998168889431442"/>
        <bgColor indexed="64"/>
      </patternFill>
    </fill>
    <fill>
      <patternFill patternType="solid">
        <fgColor theme="5" tint="0.79998168889431442"/>
        <bgColor indexed="64"/>
      </patternFill>
    </fill>
    <fill>
      <patternFill patternType="solid">
        <fgColor rgb="FFC5D9F1"/>
        <bgColor indexed="64"/>
      </patternFill>
    </fill>
    <fill>
      <patternFill patternType="solid">
        <fgColor indexed="9"/>
        <bgColor indexed="64"/>
      </patternFill>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0" fontId="1" fillId="0" borderId="0"/>
    <xf numFmtId="0" fontId="1" fillId="0" borderId="0"/>
    <xf numFmtId="0" fontId="8" fillId="0" borderId="0"/>
    <xf numFmtId="0" fontId="1" fillId="0" borderId="0"/>
  </cellStyleXfs>
  <cellXfs count="97">
    <xf numFmtId="0" fontId="0" fillId="0" borderId="0" xfId="0"/>
    <xf numFmtId="0" fontId="2" fillId="2" borderId="0" xfId="1" applyFont="1" applyFill="1"/>
    <xf numFmtId="0" fontId="1" fillId="2" borderId="0" xfId="1" applyFont="1" applyFill="1"/>
    <xf numFmtId="0" fontId="4" fillId="2" borderId="0" xfId="1" applyFont="1" applyFill="1" applyAlignment="1">
      <alignment horizontal="right"/>
    </xf>
    <xf numFmtId="0" fontId="1" fillId="2" borderId="0" xfId="1" applyFont="1" applyFill="1" applyAlignment="1">
      <alignment horizontal="right"/>
    </xf>
    <xf numFmtId="0" fontId="4" fillId="2" borderId="0" xfId="1" applyFont="1" applyFill="1"/>
    <xf numFmtId="0" fontId="1" fillId="4" borderId="0" xfId="1" applyFont="1" applyFill="1"/>
    <xf numFmtId="0" fontId="5" fillId="2" borderId="0" xfId="1" applyFont="1" applyFill="1"/>
    <xf numFmtId="0" fontId="6" fillId="2" borderId="0" xfId="1" applyFont="1" applyFill="1"/>
    <xf numFmtId="0" fontId="6" fillId="4" borderId="0" xfId="1" applyFont="1" applyFill="1"/>
    <xf numFmtId="0" fontId="6" fillId="2" borderId="0" xfId="1" applyNumberFormat="1" applyFont="1" applyFill="1" applyAlignment="1"/>
    <xf numFmtId="0" fontId="6" fillId="2" borderId="0" xfId="1" applyFont="1" applyFill="1" applyAlignment="1">
      <alignment wrapText="1"/>
    </xf>
    <xf numFmtId="0" fontId="7" fillId="2" borderId="0" xfId="1" applyFont="1" applyFill="1"/>
    <xf numFmtId="0" fontId="5" fillId="4" borderId="7" xfId="1" applyFont="1" applyFill="1" applyBorder="1" applyAlignment="1">
      <alignment wrapText="1"/>
    </xf>
    <xf numFmtId="0" fontId="6" fillId="4" borderId="8" xfId="1" applyFont="1" applyFill="1" applyBorder="1"/>
    <xf numFmtId="0" fontId="6" fillId="4" borderId="9" xfId="1" applyFont="1" applyFill="1" applyBorder="1" applyAlignment="1">
      <alignment wrapText="1"/>
    </xf>
    <xf numFmtId="0" fontId="6" fillId="4" borderId="8" xfId="1" applyFont="1" applyFill="1" applyBorder="1" applyAlignment="1">
      <alignment wrapText="1"/>
    </xf>
    <xf numFmtId="0" fontId="6" fillId="4" borderId="9" xfId="1" applyFont="1" applyFill="1" applyBorder="1"/>
    <xf numFmtId="0" fontId="6" fillId="4" borderId="7" xfId="1" applyFont="1" applyFill="1" applyBorder="1" applyAlignment="1">
      <alignment horizontal="centerContinuous" wrapText="1"/>
    </xf>
    <xf numFmtId="0" fontId="6" fillId="4" borderId="8" xfId="1" applyFont="1" applyFill="1" applyBorder="1" applyAlignment="1">
      <alignment horizontal="centerContinuous" wrapText="1"/>
    </xf>
    <xf numFmtId="0" fontId="6" fillId="4" borderId="10" xfId="1" applyFont="1" applyFill="1" applyBorder="1" applyAlignment="1">
      <alignment horizontal="centerContinuous" wrapText="1"/>
    </xf>
    <xf numFmtId="0" fontId="6" fillId="4" borderId="7" xfId="1" applyFont="1" applyFill="1" applyBorder="1" applyAlignment="1">
      <alignment wrapText="1"/>
    </xf>
    <xf numFmtId="0" fontId="6" fillId="4" borderId="10" xfId="1" applyFont="1" applyFill="1" applyBorder="1" applyAlignment="1">
      <alignment wrapText="1"/>
    </xf>
    <xf numFmtId="0" fontId="5" fillId="4" borderId="3" xfId="1" applyFont="1" applyFill="1" applyBorder="1" applyAlignment="1">
      <alignment wrapText="1"/>
    </xf>
    <xf numFmtId="0" fontId="6" fillId="4" borderId="11" xfId="1" applyFont="1" applyFill="1" applyBorder="1"/>
    <xf numFmtId="0" fontId="6" fillId="4" borderId="2" xfId="1" applyFont="1" applyFill="1" applyBorder="1"/>
    <xf numFmtId="0" fontId="6" fillId="4" borderId="12" xfId="1" applyFont="1" applyFill="1" applyBorder="1"/>
    <xf numFmtId="0" fontId="6" fillId="4" borderId="1" xfId="1" applyFont="1" applyFill="1" applyBorder="1"/>
    <xf numFmtId="0" fontId="6" fillId="4" borderId="7" xfId="1" applyFont="1" applyFill="1" applyBorder="1"/>
    <xf numFmtId="0" fontId="6" fillId="4" borderId="10" xfId="1" applyFont="1" applyFill="1" applyBorder="1"/>
    <xf numFmtId="0" fontId="5" fillId="4" borderId="5" xfId="1" applyFont="1" applyFill="1" applyBorder="1" applyAlignment="1">
      <alignment wrapText="1"/>
    </xf>
    <xf numFmtId="0" fontId="6" fillId="4" borderId="13" xfId="1" applyNumberFormat="1" applyFont="1" applyFill="1" applyBorder="1" applyAlignment="1">
      <alignment wrapText="1"/>
    </xf>
    <xf numFmtId="0" fontId="6" fillId="4" borderId="0" xfId="1" applyFont="1" applyFill="1" applyBorder="1" applyAlignment="1">
      <alignment wrapText="1"/>
    </xf>
    <xf numFmtId="0" fontId="6" fillId="4" borderId="13" xfId="1" applyFont="1" applyFill="1" applyBorder="1" applyAlignment="1">
      <alignment wrapText="1"/>
    </xf>
    <xf numFmtId="0" fontId="6" fillId="4" borderId="4" xfId="1" applyFont="1" applyFill="1" applyBorder="1" applyAlignment="1">
      <alignment wrapText="1"/>
    </xf>
    <xf numFmtId="0" fontId="6" fillId="4" borderId="13" xfId="1" applyFont="1" applyFill="1" applyBorder="1"/>
    <xf numFmtId="0" fontId="6" fillId="4" borderId="14" xfId="1" applyFont="1" applyFill="1" applyBorder="1" applyAlignment="1">
      <alignment wrapText="1"/>
    </xf>
    <xf numFmtId="0" fontId="6" fillId="4" borderId="11" xfId="1" applyFont="1" applyFill="1" applyBorder="1" applyAlignment="1">
      <alignment wrapText="1"/>
    </xf>
    <xf numFmtId="0" fontId="6" fillId="4" borderId="1" xfId="1" applyFont="1" applyFill="1" applyBorder="1" applyAlignment="1">
      <alignment wrapText="1"/>
    </xf>
    <xf numFmtId="0" fontId="5" fillId="4" borderId="11" xfId="1" applyFont="1" applyFill="1" applyBorder="1" applyAlignment="1">
      <alignment wrapText="1"/>
    </xf>
    <xf numFmtId="49" fontId="6" fillId="0" borderId="4" xfId="1" applyNumberFormat="1" applyFont="1" applyFill="1" applyBorder="1" applyAlignment="1">
      <alignment wrapText="1"/>
    </xf>
    <xf numFmtId="49" fontId="6" fillId="0" borderId="0" xfId="1" applyNumberFormat="1" applyFont="1" applyFill="1" applyBorder="1" applyAlignment="1">
      <alignment wrapText="1"/>
    </xf>
    <xf numFmtId="49" fontId="6" fillId="0" borderId="4" xfId="1" applyNumberFormat="1" applyFont="1" applyFill="1" applyBorder="1"/>
    <xf numFmtId="49" fontId="6" fillId="0" borderId="13" xfId="1" applyNumberFormat="1" applyFont="1" applyFill="1" applyBorder="1"/>
    <xf numFmtId="164" fontId="6" fillId="0" borderId="12" xfId="1" applyNumberFormat="1" applyFont="1" applyFill="1" applyBorder="1" applyAlignment="1">
      <alignment wrapText="1"/>
    </xf>
    <xf numFmtId="0" fontId="6" fillId="0" borderId="0" xfId="2" applyFont="1"/>
    <xf numFmtId="49" fontId="6" fillId="0" borderId="12" xfId="1" applyNumberFormat="1" applyFont="1" applyFill="1" applyBorder="1" applyAlignment="1">
      <alignment wrapText="1"/>
    </xf>
    <xf numFmtId="0" fontId="6" fillId="0" borderId="1" xfId="1" applyFont="1" applyFill="1" applyBorder="1" applyAlignment="1">
      <alignment wrapText="1"/>
    </xf>
    <xf numFmtId="0" fontId="6" fillId="0" borderId="12" xfId="1" applyFont="1" applyFill="1" applyBorder="1" applyAlignment="1">
      <alignment wrapText="1"/>
    </xf>
    <xf numFmtId="0" fontId="6" fillId="4" borderId="12" xfId="1" applyFont="1" applyFill="1" applyBorder="1" applyAlignment="1">
      <alignment wrapText="1"/>
    </xf>
    <xf numFmtId="0" fontId="6" fillId="0" borderId="2" xfId="1" applyFont="1" applyFill="1" applyBorder="1" applyAlignment="1">
      <alignment wrapText="1"/>
    </xf>
    <xf numFmtId="0" fontId="0" fillId="0" borderId="0" xfId="0" applyFill="1"/>
    <xf numFmtId="0" fontId="6" fillId="4" borderId="0" xfId="1" applyFont="1" applyFill="1" applyBorder="1"/>
    <xf numFmtId="0" fontId="6" fillId="2" borderId="0" xfId="1" applyFont="1" applyFill="1" applyBorder="1"/>
    <xf numFmtId="0" fontId="1" fillId="2" borderId="0" xfId="1" applyFont="1" applyFill="1" applyBorder="1"/>
    <xf numFmtId="0" fontId="6" fillId="4" borderId="4" xfId="1" applyFont="1" applyFill="1" applyBorder="1"/>
    <xf numFmtId="164" fontId="6" fillId="0" borderId="0" xfId="1" applyNumberFormat="1" applyFont="1" applyFill="1" applyBorder="1"/>
    <xf numFmtId="49" fontId="6" fillId="0" borderId="0" xfId="1" applyNumberFormat="1" applyFont="1" applyFill="1" applyBorder="1"/>
    <xf numFmtId="0" fontId="6" fillId="0" borderId="3" xfId="1" applyFont="1" applyFill="1" applyBorder="1"/>
    <xf numFmtId="0" fontId="6" fillId="0" borderId="0" xfId="1" applyFont="1" applyFill="1" applyBorder="1"/>
    <xf numFmtId="0" fontId="6" fillId="0" borderId="4" xfId="1" applyFont="1" applyFill="1" applyBorder="1"/>
    <xf numFmtId="0" fontId="6" fillId="4" borderId="3" xfId="1" applyFont="1" applyFill="1" applyBorder="1"/>
    <xf numFmtId="165" fontId="9" fillId="0" borderId="0" xfId="3" applyNumberFormat="1" applyFont="1" applyFill="1"/>
    <xf numFmtId="166" fontId="6" fillId="0" borderId="0" xfId="3" applyNumberFormat="1" applyFont="1" applyFill="1"/>
    <xf numFmtId="165" fontId="6" fillId="0" borderId="0" xfId="3" applyNumberFormat="1" applyFont="1" applyFill="1"/>
    <xf numFmtId="49" fontId="6" fillId="0" borderId="13" xfId="1" applyNumberFormat="1" applyFont="1" applyFill="1" applyBorder="1" applyAlignment="1">
      <alignment wrapText="1"/>
    </xf>
    <xf numFmtId="166" fontId="9" fillId="0" borderId="0" xfId="3" applyNumberFormat="1" applyFont="1" applyFill="1"/>
    <xf numFmtId="165" fontId="9" fillId="0" borderId="0" xfId="3" applyNumberFormat="1" applyFont="1" applyFill="1" applyBorder="1"/>
    <xf numFmtId="165" fontId="6" fillId="0" borderId="0" xfId="3" applyNumberFormat="1" applyFont="1" applyFill="1" applyBorder="1"/>
    <xf numFmtId="167" fontId="6" fillId="0" borderId="3" xfId="1" applyNumberFormat="1" applyFont="1" applyFill="1" applyBorder="1"/>
    <xf numFmtId="167" fontId="6" fillId="0" borderId="0" xfId="1" applyNumberFormat="1" applyFont="1" applyFill="1" applyBorder="1"/>
    <xf numFmtId="168" fontId="6" fillId="0" borderId="3" xfId="1" applyNumberFormat="1" applyFont="1" applyFill="1" applyBorder="1"/>
    <xf numFmtId="0" fontId="6" fillId="0" borderId="0" xfId="1" applyNumberFormat="1" applyFont="1" applyFill="1" applyBorder="1"/>
    <xf numFmtId="169" fontId="6" fillId="0" borderId="3" xfId="1" applyNumberFormat="1" applyFont="1" applyFill="1" applyBorder="1"/>
    <xf numFmtId="170" fontId="6" fillId="0" borderId="0" xfId="1" applyNumberFormat="1" applyFont="1" applyFill="1" applyBorder="1"/>
    <xf numFmtId="3" fontId="8" fillId="5" borderId="0" xfId="1" applyNumberFormat="1" applyFont="1" applyFill="1" applyBorder="1" applyAlignment="1">
      <alignment horizontal="right"/>
    </xf>
    <xf numFmtId="171" fontId="8" fillId="5" borderId="4" xfId="1" applyNumberFormat="1" applyFont="1" applyFill="1" applyBorder="1" applyAlignment="1">
      <alignment horizontal="right"/>
    </xf>
    <xf numFmtId="3" fontId="6" fillId="5" borderId="0" xfId="1" applyNumberFormat="1" applyFont="1" applyFill="1" applyBorder="1" applyAlignment="1">
      <alignment horizontal="right"/>
    </xf>
    <xf numFmtId="171" fontId="6" fillId="5" borderId="4" xfId="1" applyNumberFormat="1" applyFont="1" applyFill="1" applyBorder="1" applyAlignment="1">
      <alignment horizontal="right"/>
    </xf>
    <xf numFmtId="172" fontId="8" fillId="5" borderId="0" xfId="1" applyNumberFormat="1" applyFont="1" applyFill="1" applyBorder="1" applyAlignment="1">
      <alignment horizontal="right"/>
    </xf>
    <xf numFmtId="173" fontId="8" fillId="5" borderId="4" xfId="1" applyNumberFormat="1" applyFont="1" applyFill="1" applyBorder="1" applyAlignment="1">
      <alignment horizontal="right"/>
    </xf>
    <xf numFmtId="172" fontId="6" fillId="5" borderId="0" xfId="1" applyNumberFormat="1" applyFont="1" applyFill="1" applyBorder="1" applyAlignment="1">
      <alignment horizontal="right"/>
    </xf>
    <xf numFmtId="173" fontId="6" fillId="5" borderId="4" xfId="1" applyNumberFormat="1" applyFont="1" applyFill="1" applyBorder="1" applyAlignment="1">
      <alignment horizontal="right"/>
    </xf>
    <xf numFmtId="0" fontId="6" fillId="0" borderId="3" xfId="1" applyNumberFormat="1" applyFont="1" applyFill="1" applyBorder="1"/>
    <xf numFmtId="175" fontId="6" fillId="0" borderId="4" xfId="3" applyNumberFormat="1" applyFont="1" applyFill="1" applyBorder="1"/>
    <xf numFmtId="174" fontId="6" fillId="0" borderId="4" xfId="3" applyNumberFormat="1" applyFont="1" applyFill="1" applyBorder="1"/>
    <xf numFmtId="174" fontId="6" fillId="0" borderId="0" xfId="3" applyNumberFormat="1" applyFont="1" applyFill="1" applyAlignment="1">
      <alignment horizontal="right"/>
    </xf>
    <xf numFmtId="0" fontId="10" fillId="0" borderId="0" xfId="0" applyFont="1"/>
    <xf numFmtId="0" fontId="3" fillId="3" borderId="1" xfId="0" applyFont="1" applyFill="1" applyBorder="1" applyAlignment="1">
      <alignment horizontal="center" wrapText="1"/>
    </xf>
    <xf numFmtId="0" fontId="3" fillId="3" borderId="2" xfId="0" applyFont="1" applyFill="1" applyBorder="1" applyAlignment="1">
      <alignment horizontal="center" wrapText="1"/>
    </xf>
    <xf numFmtId="0" fontId="3" fillId="3" borderId="3" xfId="0" applyFont="1" applyFill="1" applyBorder="1" applyAlignment="1">
      <alignment horizontal="center" wrapText="1"/>
    </xf>
    <xf numFmtId="0" fontId="3" fillId="3" borderId="4" xfId="0" applyFont="1" applyFill="1" applyBorder="1" applyAlignment="1">
      <alignment horizontal="center" wrapText="1"/>
    </xf>
    <xf numFmtId="0" fontId="3" fillId="3" borderId="5" xfId="0" applyFont="1" applyFill="1" applyBorder="1" applyAlignment="1">
      <alignment horizontal="center" wrapText="1"/>
    </xf>
    <xf numFmtId="0" fontId="3" fillId="3" borderId="6" xfId="0" applyFont="1" applyFill="1" applyBorder="1" applyAlignment="1">
      <alignment horizontal="center" wrapText="1"/>
    </xf>
    <xf numFmtId="0" fontId="6" fillId="4" borderId="7" xfId="1" applyFont="1" applyFill="1" applyBorder="1" applyAlignment="1">
      <alignment horizontal="center" wrapText="1"/>
    </xf>
    <xf numFmtId="0" fontId="6" fillId="4" borderId="8" xfId="1" applyFont="1" applyFill="1" applyBorder="1" applyAlignment="1">
      <alignment horizontal="center" wrapText="1"/>
    </xf>
    <xf numFmtId="0" fontId="6" fillId="4" borderId="10" xfId="1" applyFont="1" applyFill="1" applyBorder="1" applyAlignment="1">
      <alignment horizontal="center" wrapText="1"/>
    </xf>
  </cellXfs>
  <cellStyles count="5">
    <cellStyle name="Normal" xfId="0" builtinId="0"/>
    <cellStyle name="Normal 2" xfId="1"/>
    <cellStyle name="Normal 3" xfId="4"/>
    <cellStyle name="Normal 4" xfId="2"/>
    <cellStyle name="Normal_Results Table_1"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92D050"/>
  </sheetPr>
  <dimension ref="A1:CA85"/>
  <sheetViews>
    <sheetView tabSelected="1" topLeftCell="I1" zoomScale="85" zoomScaleNormal="85" workbookViewId="0">
      <pane xSplit="3" ySplit="11" topLeftCell="BO72" activePane="bottomRight" state="frozen"/>
      <selection activeCell="I1" sqref="I1"/>
      <selection pane="topRight" activeCell="L1" sqref="L1"/>
      <selection pane="bottomLeft" activeCell="I12" sqref="I12"/>
      <selection pane="bottomRight" activeCell="BP52" sqref="BP52"/>
    </sheetView>
  </sheetViews>
  <sheetFormatPr defaultRowHeight="12.75"/>
  <cols>
    <col min="1" max="1" width="14.85546875" style="2" customWidth="1"/>
    <col min="2" max="2" width="10.28515625" style="2" customWidth="1"/>
    <col min="3" max="3" width="11.85546875" style="2" customWidth="1"/>
    <col min="4" max="4" width="16.140625" style="2" customWidth="1"/>
    <col min="5" max="5" width="18.85546875" style="2" customWidth="1"/>
    <col min="6" max="6" width="25" style="2" customWidth="1"/>
    <col min="7" max="7" width="11" style="2" customWidth="1"/>
    <col min="8" max="8" width="14" style="2" customWidth="1"/>
    <col min="9" max="9" width="20.28515625" style="2" customWidth="1"/>
    <col min="10" max="10" width="17.42578125" style="2" customWidth="1"/>
    <col min="11" max="11" width="15.7109375" style="2" customWidth="1"/>
    <col min="12" max="12" width="12" style="2" customWidth="1"/>
    <col min="13" max="16" width="12.140625" style="2" customWidth="1"/>
    <col min="17" max="17" width="10.5703125" style="2" customWidth="1"/>
    <col min="18" max="18" width="12.28515625" style="2" customWidth="1"/>
    <col min="19" max="22" width="12.140625" style="2" customWidth="1"/>
    <col min="23" max="23" width="10.5703125" style="2" customWidth="1"/>
    <col min="24" max="24" width="12.28515625" style="2" customWidth="1"/>
    <col min="25" max="29" width="12.7109375" style="2" customWidth="1"/>
    <col min="30" max="30" width="13.85546875" style="2" customWidth="1"/>
    <col min="31" max="36" width="12.7109375" style="2" customWidth="1"/>
    <col min="37" max="37" width="13.5703125" style="2" customWidth="1"/>
    <col min="38" max="43" width="12.7109375" style="2" customWidth="1"/>
    <col min="44" max="44" width="13.7109375" style="2" customWidth="1"/>
    <col min="45" max="45" width="12.7109375" style="2" customWidth="1"/>
    <col min="46" max="47" width="13.85546875" style="2" customWidth="1"/>
    <col min="48" max="48" width="10.7109375" style="2" customWidth="1"/>
    <col min="49" max="49" width="13.7109375" style="2" customWidth="1"/>
    <col min="50" max="50" width="12.85546875" style="2" customWidth="1"/>
    <col min="51" max="51" width="13.7109375" style="2" customWidth="1"/>
    <col min="52" max="52" width="13.85546875" style="2" customWidth="1"/>
    <col min="53" max="53" width="15.28515625" style="2" customWidth="1"/>
    <col min="54" max="54" width="16.28515625" style="2" customWidth="1"/>
    <col min="55" max="55" width="7.5703125" style="2" customWidth="1"/>
    <col min="56" max="58" width="15.28515625" style="2" customWidth="1"/>
    <col min="59" max="59" width="7.7109375" style="2" customWidth="1"/>
    <col min="60" max="62" width="15.28515625" style="2" customWidth="1"/>
    <col min="63" max="63" width="7.5703125" style="2" customWidth="1"/>
    <col min="64" max="64" width="15.28515625" style="2" customWidth="1"/>
    <col min="65" max="66" width="16.5703125" style="2" customWidth="1"/>
    <col min="67" max="67" width="10.85546875" style="2" customWidth="1"/>
    <col min="68" max="68" width="13.28515625" style="2" customWidth="1"/>
    <col min="69" max="72" width="18.7109375" style="2" customWidth="1"/>
    <col min="73" max="16384" width="9.140625" style="2"/>
  </cols>
  <sheetData>
    <row r="1" spans="1:79">
      <c r="A1" s="1"/>
      <c r="B1" s="1"/>
    </row>
    <row r="2" spans="1:79" ht="15" customHeight="1">
      <c r="A2" s="88" t="s">
        <v>0</v>
      </c>
      <c r="B2" s="89"/>
      <c r="C2" s="3"/>
      <c r="D2" s="3"/>
      <c r="I2" s="4"/>
      <c r="J2" s="4"/>
      <c r="L2" s="4"/>
      <c r="O2" s="4"/>
      <c r="U2" s="4"/>
    </row>
    <row r="3" spans="1:79" ht="15" customHeight="1">
      <c r="A3" s="90" t="s">
        <v>1</v>
      </c>
      <c r="B3" s="91"/>
      <c r="C3" s="5"/>
      <c r="D3" s="5"/>
    </row>
    <row r="4" spans="1:79" ht="12.75" customHeight="1">
      <c r="A4" s="92" t="s">
        <v>2</v>
      </c>
      <c r="B4" s="93"/>
      <c r="C4" s="6"/>
      <c r="D4" s="6"/>
    </row>
    <row r="5" spans="1:79" ht="15">
      <c r="A5" s="7"/>
      <c r="B5" s="8"/>
      <c r="C5" s="9"/>
      <c r="D5" s="9"/>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row>
    <row r="6" spans="1:79" ht="15">
      <c r="A6" s="10"/>
      <c r="B6" s="11"/>
      <c r="C6" s="8"/>
      <c r="D6" s="8"/>
      <c r="E6" s="12"/>
      <c r="F6" s="12"/>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row>
    <row r="7" spans="1:79" ht="15">
      <c r="A7" s="8"/>
      <c r="B7" s="11"/>
      <c r="C7" s="8"/>
      <c r="D7" s="8"/>
      <c r="E7" s="10"/>
      <c r="F7" s="10"/>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row>
    <row r="8" spans="1:79" ht="15">
      <c r="A8" s="7" t="s">
        <v>3</v>
      </c>
      <c r="B8" s="8"/>
      <c r="C8" s="8"/>
      <c r="D8" s="8"/>
      <c r="E8" s="12"/>
      <c r="F8" s="12"/>
      <c r="G8" s="8"/>
      <c r="H8" s="8"/>
      <c r="I8" s="8"/>
      <c r="J8" s="8"/>
      <c r="K8" s="8"/>
      <c r="L8" s="8"/>
      <c r="M8" s="8"/>
      <c r="N8" s="8"/>
      <c r="O8" s="8"/>
      <c r="P8" s="8"/>
      <c r="Q8" s="8"/>
      <c r="R8" s="8"/>
      <c r="S8" s="8"/>
      <c r="T8" s="8"/>
      <c r="U8" s="8"/>
      <c r="V8" s="8"/>
      <c r="W8" s="8"/>
      <c r="X8" s="8"/>
      <c r="Y8" s="12"/>
      <c r="Z8" s="12"/>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12"/>
      <c r="BN8" s="8"/>
      <c r="BO8" s="8"/>
      <c r="BP8" s="8"/>
      <c r="BQ8" s="8"/>
      <c r="BR8" s="8"/>
      <c r="BS8" s="8"/>
      <c r="BT8" s="8"/>
      <c r="BU8" s="8"/>
      <c r="BV8" s="8"/>
      <c r="BW8" s="8"/>
      <c r="BX8" s="8"/>
      <c r="BY8" s="8"/>
      <c r="BZ8" s="8"/>
      <c r="CA8" s="8"/>
    </row>
    <row r="9" spans="1:79" s="6" customFormat="1" ht="90">
      <c r="A9" s="13" t="s">
        <v>4</v>
      </c>
      <c r="B9" s="14"/>
      <c r="C9" s="14"/>
      <c r="D9" s="15" t="s">
        <v>5</v>
      </c>
      <c r="E9" s="15" t="s">
        <v>6</v>
      </c>
      <c r="F9" s="15" t="s">
        <v>7</v>
      </c>
      <c r="G9" s="16" t="s">
        <v>8</v>
      </c>
      <c r="H9" s="17" t="s">
        <v>9</v>
      </c>
      <c r="I9" s="94" t="s">
        <v>10</v>
      </c>
      <c r="J9" s="95"/>
      <c r="K9" s="96"/>
      <c r="L9" s="17"/>
      <c r="M9" s="18" t="s">
        <v>11</v>
      </c>
      <c r="N9" s="19"/>
      <c r="O9" s="19"/>
      <c r="P9" s="19"/>
      <c r="Q9" s="19"/>
      <c r="R9" s="20"/>
      <c r="S9" s="18" t="s">
        <v>12</v>
      </c>
      <c r="T9" s="19"/>
      <c r="U9" s="19"/>
      <c r="V9" s="19"/>
      <c r="W9" s="19"/>
      <c r="X9" s="20"/>
      <c r="Y9" s="21"/>
      <c r="Z9" s="16"/>
      <c r="AA9" s="16"/>
      <c r="AB9" s="16"/>
      <c r="AC9" s="16"/>
      <c r="AD9" s="16"/>
      <c r="AE9" s="22"/>
      <c r="AF9" s="16"/>
      <c r="AG9" s="16"/>
      <c r="AH9" s="16"/>
      <c r="AI9" s="16"/>
      <c r="AJ9" s="16"/>
      <c r="AK9" s="16"/>
      <c r="AL9" s="16"/>
      <c r="AM9" s="21"/>
      <c r="AN9" s="16"/>
      <c r="AO9" s="16"/>
      <c r="AP9" s="16"/>
      <c r="AQ9" s="16"/>
      <c r="AR9" s="16"/>
      <c r="AS9" s="22"/>
      <c r="AT9" s="16"/>
      <c r="AU9" s="16"/>
      <c r="AV9" s="16"/>
      <c r="AW9" s="16"/>
      <c r="AX9" s="16"/>
      <c r="AY9" s="16"/>
      <c r="AZ9" s="16"/>
      <c r="BA9" s="21"/>
      <c r="BB9" s="16"/>
      <c r="BC9" s="16" t="s">
        <v>13</v>
      </c>
      <c r="BD9" s="16"/>
      <c r="BE9" s="21"/>
      <c r="BF9" s="16"/>
      <c r="BG9" s="16" t="s">
        <v>13</v>
      </c>
      <c r="BH9" s="16"/>
      <c r="BI9" s="21"/>
      <c r="BJ9" s="16"/>
      <c r="BK9" s="16" t="s">
        <v>13</v>
      </c>
      <c r="BL9" s="16"/>
      <c r="BM9" s="21"/>
      <c r="BN9" s="16"/>
      <c r="BO9" s="16"/>
      <c r="BP9" s="16"/>
      <c r="BQ9" s="15" t="s">
        <v>14</v>
      </c>
      <c r="BR9" s="15" t="s">
        <v>15</v>
      </c>
      <c r="BS9" s="15" t="s">
        <v>16</v>
      </c>
      <c r="BT9" s="15"/>
      <c r="BU9" s="9"/>
      <c r="BV9" s="9"/>
      <c r="BW9" s="9"/>
      <c r="BX9" s="9"/>
      <c r="BY9" s="9"/>
      <c r="BZ9" s="9"/>
      <c r="CA9" s="9"/>
    </row>
    <row r="10" spans="1:79" s="6" customFormat="1" ht="15">
      <c r="A10" s="23" t="s">
        <v>17</v>
      </c>
      <c r="B10" s="24"/>
      <c r="C10" s="24"/>
      <c r="D10" s="24"/>
      <c r="E10" s="25"/>
      <c r="F10" s="24"/>
      <c r="G10" s="26"/>
      <c r="H10" s="24"/>
      <c r="I10" s="27"/>
      <c r="J10" s="27"/>
      <c r="K10" s="27"/>
      <c r="L10" s="24"/>
      <c r="M10" s="27" t="s">
        <v>18</v>
      </c>
      <c r="N10" s="26"/>
      <c r="O10" s="26"/>
      <c r="P10" s="26"/>
      <c r="Q10" s="26"/>
      <c r="R10" s="25"/>
      <c r="S10" s="27" t="s">
        <v>19</v>
      </c>
      <c r="T10" s="26"/>
      <c r="U10" s="26"/>
      <c r="V10" s="26"/>
      <c r="W10" s="26"/>
      <c r="X10" s="25"/>
      <c r="Y10" s="27" t="s">
        <v>20</v>
      </c>
      <c r="Z10" s="26"/>
      <c r="AA10" s="26"/>
      <c r="AB10" s="26"/>
      <c r="AC10" s="26"/>
      <c r="AD10" s="26"/>
      <c r="AE10" s="25"/>
      <c r="AF10" s="27" t="s">
        <v>21</v>
      </c>
      <c r="AG10" s="26"/>
      <c r="AH10" s="26"/>
      <c r="AI10" s="26"/>
      <c r="AJ10" s="26"/>
      <c r="AK10" s="26"/>
      <c r="AL10" s="25"/>
      <c r="AM10" s="27" t="s">
        <v>22</v>
      </c>
      <c r="AN10" s="26"/>
      <c r="AO10" s="26"/>
      <c r="AP10" s="26"/>
      <c r="AQ10" s="26"/>
      <c r="AR10" s="26"/>
      <c r="AS10" s="25"/>
      <c r="AT10" s="27" t="s">
        <v>23</v>
      </c>
      <c r="AU10" s="26"/>
      <c r="AV10" s="26"/>
      <c r="AW10" s="26"/>
      <c r="AX10" s="26"/>
      <c r="AY10" s="26"/>
      <c r="AZ10" s="25"/>
      <c r="BA10" s="28" t="s">
        <v>24</v>
      </c>
      <c r="BB10" s="14"/>
      <c r="BC10" s="14"/>
      <c r="BD10" s="14"/>
      <c r="BE10" s="28" t="s">
        <v>25</v>
      </c>
      <c r="BF10" s="14"/>
      <c r="BG10" s="14"/>
      <c r="BH10" s="14"/>
      <c r="BI10" s="28" t="s">
        <v>26</v>
      </c>
      <c r="BJ10" s="14"/>
      <c r="BK10" s="14"/>
      <c r="BL10" s="14"/>
      <c r="BM10" s="28" t="s">
        <v>27</v>
      </c>
      <c r="BN10" s="14"/>
      <c r="BO10" s="14"/>
      <c r="BP10" s="14"/>
      <c r="BQ10" s="28" t="s">
        <v>28</v>
      </c>
      <c r="BR10" s="14"/>
      <c r="BS10" s="14"/>
      <c r="BT10" s="29"/>
      <c r="BU10" s="9"/>
      <c r="BV10" s="9"/>
      <c r="BW10" s="9"/>
      <c r="BX10" s="9"/>
      <c r="BY10" s="9"/>
      <c r="BZ10" s="9"/>
      <c r="CA10" s="9"/>
    </row>
    <row r="11" spans="1:79" s="6" customFormat="1" ht="75">
      <c r="A11" s="30"/>
      <c r="B11" s="31" t="s">
        <v>29</v>
      </c>
      <c r="C11" s="32" t="s">
        <v>30</v>
      </c>
      <c r="D11" s="33" t="s">
        <v>31</v>
      </c>
      <c r="E11" s="34" t="s">
        <v>32</v>
      </c>
      <c r="F11" s="35" t="s">
        <v>33</v>
      </c>
      <c r="G11" s="32" t="s">
        <v>34</v>
      </c>
      <c r="H11" s="36" t="s">
        <v>35</v>
      </c>
      <c r="I11" s="36" t="s">
        <v>36</v>
      </c>
      <c r="J11" s="36" t="s">
        <v>37</v>
      </c>
      <c r="K11" s="36" t="s">
        <v>38</v>
      </c>
      <c r="L11" s="36" t="s">
        <v>39</v>
      </c>
      <c r="M11" s="15" t="s">
        <v>40</v>
      </c>
      <c r="N11" s="15" t="s">
        <v>41</v>
      </c>
      <c r="O11" s="15" t="s">
        <v>42</v>
      </c>
      <c r="P11" s="15" t="s">
        <v>43</v>
      </c>
      <c r="Q11" s="15" t="s">
        <v>44</v>
      </c>
      <c r="R11" s="15" t="s">
        <v>45</v>
      </c>
      <c r="S11" s="15" t="s">
        <v>40</v>
      </c>
      <c r="T11" s="15" t="s">
        <v>41</v>
      </c>
      <c r="U11" s="15" t="s">
        <v>42</v>
      </c>
      <c r="V11" s="15" t="s">
        <v>43</v>
      </c>
      <c r="W11" s="15" t="s">
        <v>44</v>
      </c>
      <c r="X11" s="15" t="s">
        <v>45</v>
      </c>
      <c r="Y11" s="15" t="s">
        <v>46</v>
      </c>
      <c r="Z11" s="15" t="s">
        <v>47</v>
      </c>
      <c r="AA11" s="15" t="s">
        <v>48</v>
      </c>
      <c r="AB11" s="15" t="s">
        <v>49</v>
      </c>
      <c r="AC11" s="15" t="s">
        <v>50</v>
      </c>
      <c r="AD11" s="15" t="s">
        <v>51</v>
      </c>
      <c r="AE11" s="15" t="s">
        <v>52</v>
      </c>
      <c r="AF11" s="15" t="s">
        <v>53</v>
      </c>
      <c r="AG11" s="15" t="s">
        <v>54</v>
      </c>
      <c r="AH11" s="15" t="s">
        <v>55</v>
      </c>
      <c r="AI11" s="15" t="s">
        <v>56</v>
      </c>
      <c r="AJ11" s="15" t="s">
        <v>57</v>
      </c>
      <c r="AK11" s="15" t="s">
        <v>58</v>
      </c>
      <c r="AL11" s="15" t="s">
        <v>59</v>
      </c>
      <c r="AM11" s="15" t="s">
        <v>60</v>
      </c>
      <c r="AN11" s="15" t="s">
        <v>61</v>
      </c>
      <c r="AO11" s="15" t="s">
        <v>62</v>
      </c>
      <c r="AP11" s="15" t="s">
        <v>63</v>
      </c>
      <c r="AQ11" s="15" t="s">
        <v>64</v>
      </c>
      <c r="AR11" s="15" t="s">
        <v>65</v>
      </c>
      <c r="AS11" s="15" t="s">
        <v>66</v>
      </c>
      <c r="AT11" s="15" t="s">
        <v>67</v>
      </c>
      <c r="AU11" s="15" t="s">
        <v>68</v>
      </c>
      <c r="AV11" s="15" t="s">
        <v>69</v>
      </c>
      <c r="AW11" s="15" t="s">
        <v>70</v>
      </c>
      <c r="AX11" s="15" t="s">
        <v>71</v>
      </c>
      <c r="AY11" s="15" t="s">
        <v>72</v>
      </c>
      <c r="AZ11" s="15" t="s">
        <v>73</v>
      </c>
      <c r="BA11" s="15" t="s">
        <v>74</v>
      </c>
      <c r="BB11" s="15" t="s">
        <v>75</v>
      </c>
      <c r="BC11" s="15" t="s">
        <v>76</v>
      </c>
      <c r="BD11" s="37" t="s">
        <v>77</v>
      </c>
      <c r="BE11" s="15" t="s">
        <v>78</v>
      </c>
      <c r="BF11" s="15" t="s">
        <v>79</v>
      </c>
      <c r="BG11" s="15" t="s">
        <v>80</v>
      </c>
      <c r="BH11" s="37" t="s">
        <v>81</v>
      </c>
      <c r="BI11" s="15" t="s">
        <v>82</v>
      </c>
      <c r="BJ11" s="15" t="s">
        <v>83</v>
      </c>
      <c r="BK11" s="15" t="s">
        <v>84</v>
      </c>
      <c r="BL11" s="37" t="s">
        <v>85</v>
      </c>
      <c r="BM11" s="15" t="s">
        <v>86</v>
      </c>
      <c r="BN11" s="15" t="s">
        <v>87</v>
      </c>
      <c r="BO11" s="15" t="s">
        <v>88</v>
      </c>
      <c r="BP11" s="37" t="s">
        <v>89</v>
      </c>
      <c r="BQ11" s="38" t="s">
        <v>90</v>
      </c>
      <c r="BR11" s="38" t="s">
        <v>91</v>
      </c>
      <c r="BS11" s="38" t="s">
        <v>92</v>
      </c>
      <c r="BT11" s="37" t="s">
        <v>93</v>
      </c>
      <c r="BU11" s="9"/>
      <c r="BV11" s="9"/>
      <c r="BW11" s="9"/>
      <c r="BX11" s="9"/>
      <c r="BY11" s="9"/>
      <c r="BZ11" s="9"/>
      <c r="CA11" s="9"/>
    </row>
    <row r="12" spans="1:79" s="54" customFormat="1" ht="12.75" customHeight="1">
      <c r="A12" s="39"/>
      <c r="B12" s="40" t="s">
        <v>94</v>
      </c>
      <c r="C12" s="41" t="s">
        <v>95</v>
      </c>
      <c r="D12" s="41" t="s">
        <v>96</v>
      </c>
      <c r="E12" s="42" t="s">
        <v>97</v>
      </c>
      <c r="F12" s="43" t="s">
        <v>98</v>
      </c>
      <c r="G12" s="41" t="s">
        <v>99</v>
      </c>
      <c r="H12" s="44" t="s">
        <v>100</v>
      </c>
      <c r="I12" s="45" t="s">
        <v>101</v>
      </c>
      <c r="J12" s="45" t="s">
        <v>102</v>
      </c>
      <c r="K12" s="45" t="s">
        <v>103</v>
      </c>
      <c r="L12" s="46" t="s">
        <v>104</v>
      </c>
      <c r="M12" s="47">
        <v>3202</v>
      </c>
      <c r="N12" s="48">
        <v>3202</v>
      </c>
      <c r="O12" s="48">
        <v>2330</v>
      </c>
      <c r="P12" s="49">
        <f>IF(AND(M12="",N12="",O12=""),"",AVERAGE(M12:O12))</f>
        <v>2911.3333333333335</v>
      </c>
      <c r="Q12" s="48" t="s">
        <v>105</v>
      </c>
      <c r="R12" s="50" t="s">
        <v>106</v>
      </c>
      <c r="S12" s="47">
        <v>55267</v>
      </c>
      <c r="T12" s="48">
        <v>55267</v>
      </c>
      <c r="U12" s="48">
        <v>49755</v>
      </c>
      <c r="V12" s="49">
        <f>IF(AND(S12="",T12="",U12=""),"",AVERAGE(S12:U12))</f>
        <v>53429.666666666664</v>
      </c>
      <c r="W12" s="48" t="s">
        <v>107</v>
      </c>
      <c r="X12" s="50" t="s">
        <v>108</v>
      </c>
      <c r="Y12" s="47">
        <v>247738</v>
      </c>
      <c r="Z12" s="48">
        <v>217754</v>
      </c>
      <c r="AA12" s="48">
        <v>172787</v>
      </c>
      <c r="AB12" s="48">
        <v>20.65</v>
      </c>
      <c r="AC12" s="48">
        <v>141.80000000000001</v>
      </c>
      <c r="AD12" s="48">
        <v>29.97</v>
      </c>
      <c r="AE12" s="48">
        <v>1.51</v>
      </c>
      <c r="AF12" s="47">
        <v>243011</v>
      </c>
      <c r="AG12" s="48">
        <v>212887</v>
      </c>
      <c r="AH12" s="48">
        <v>168777</v>
      </c>
      <c r="AI12" s="48">
        <v>20.72</v>
      </c>
      <c r="AJ12" s="48">
        <v>141.80000000000001</v>
      </c>
      <c r="AK12" s="48">
        <v>29.87</v>
      </c>
      <c r="AL12" s="48">
        <v>1.49</v>
      </c>
      <c r="AM12" s="47">
        <v>230.12200000000001</v>
      </c>
      <c r="AN12" s="48">
        <v>202128</v>
      </c>
      <c r="AO12" s="48">
        <v>162337</v>
      </c>
      <c r="AP12" s="48">
        <v>19.690000000000001</v>
      </c>
      <c r="AQ12" s="48">
        <v>140.19999999999999</v>
      </c>
      <c r="AR12" s="48">
        <v>29.87</v>
      </c>
      <c r="AS12" s="48">
        <v>5.41</v>
      </c>
      <c r="AT12" s="27">
        <f t="shared" ref="AT12:AZ27" si="0">IF(AND(Y12="",AF12="",AM12=""),"",AVERAGE(Y12,AF12,AM12))</f>
        <v>163659.70733333332</v>
      </c>
      <c r="AU12" s="26">
        <f t="shared" si="0"/>
        <v>210923</v>
      </c>
      <c r="AV12" s="26">
        <f t="shared" si="0"/>
        <v>167967</v>
      </c>
      <c r="AW12" s="26">
        <f t="shared" si="0"/>
        <v>20.353333333333335</v>
      </c>
      <c r="AX12" s="26">
        <f t="shared" si="0"/>
        <v>141.26666666666668</v>
      </c>
      <c r="AY12" s="26">
        <f t="shared" si="0"/>
        <v>29.903333333333336</v>
      </c>
      <c r="AZ12" s="25">
        <f t="shared" si="0"/>
        <v>2.8033333333333332</v>
      </c>
      <c r="BA12" s="47">
        <v>82137</v>
      </c>
      <c r="BB12" s="51" t="s">
        <v>109</v>
      </c>
      <c r="BC12" s="48" t="s">
        <v>110</v>
      </c>
      <c r="BD12" s="50">
        <v>53.174999999999997</v>
      </c>
      <c r="BE12" s="48">
        <v>79349</v>
      </c>
      <c r="BF12" s="52" t="str">
        <f>IF(BB12="","",BB12)</f>
        <v>ug/dscm</v>
      </c>
      <c r="BG12" s="48" t="s">
        <v>110</v>
      </c>
      <c r="BH12" s="48">
        <v>49.545999999999999</v>
      </c>
      <c r="BI12" s="47">
        <v>38055</v>
      </c>
      <c r="BJ12" s="49" t="str">
        <f>IF(BB12="","",BB12)</f>
        <v>ug/dscm</v>
      </c>
      <c r="BK12" s="48" t="s">
        <v>110</v>
      </c>
      <c r="BL12" s="48">
        <v>23.143000000000001</v>
      </c>
      <c r="BM12" s="27">
        <f t="shared" ref="BM12:BM53" si="1">IF(AND(BA12="",BE12="",BI12=""),"",AVERAGE(BA12,BE12,BI12))</f>
        <v>66513.666666666672</v>
      </c>
      <c r="BN12" s="49" t="str">
        <f t="shared" ref="BN12:BN53" si="2">IF(BB12="","",BB12)</f>
        <v>ug/dscm</v>
      </c>
      <c r="BO12" s="49">
        <f t="shared" ref="BO12:BO75" si="3">IF(AND(BC12="",BG12="",BK12=""),"",COUNTIF(BC12,"BDL")+COUNTIF(BG12,"BDL")+COUNTIF(BK12,"BDL"))</f>
        <v>0</v>
      </c>
      <c r="BP12" s="26">
        <f t="shared" ref="BP12:BP75" si="4">IF(AND(BD12="",BH12="",BL12=""),"",AVERAGE(BD12,BH12,BL12))</f>
        <v>41.954666666666668</v>
      </c>
      <c r="BQ12" s="47"/>
      <c r="BR12" s="48"/>
      <c r="BS12" s="48"/>
      <c r="BT12" s="50"/>
      <c r="BU12" s="9"/>
      <c r="BV12" s="9"/>
      <c r="BW12" s="9"/>
      <c r="BX12" s="9"/>
      <c r="BY12" s="9"/>
      <c r="BZ12" s="9"/>
      <c r="CA12" s="53"/>
    </row>
    <row r="13" spans="1:79" ht="15">
      <c r="A13" s="55"/>
      <c r="B13" s="40" t="s">
        <v>94</v>
      </c>
      <c r="C13" s="41" t="s">
        <v>95</v>
      </c>
      <c r="D13" s="41" t="s">
        <v>96</v>
      </c>
      <c r="E13" s="42" t="s">
        <v>97</v>
      </c>
      <c r="F13" s="43" t="s">
        <v>98</v>
      </c>
      <c r="G13" s="41" t="s">
        <v>99</v>
      </c>
      <c r="H13" s="56" t="s">
        <v>111</v>
      </c>
      <c r="I13" s="45" t="s">
        <v>112</v>
      </c>
      <c r="J13" s="45" t="s">
        <v>113</v>
      </c>
      <c r="K13" s="45" t="s">
        <v>114</v>
      </c>
      <c r="L13" s="57" t="s">
        <v>115</v>
      </c>
      <c r="M13" s="58">
        <v>2170</v>
      </c>
      <c r="N13" s="59">
        <v>2170</v>
      </c>
      <c r="O13" s="59">
        <v>2160</v>
      </c>
      <c r="P13" s="32">
        <f t="shared" ref="P13:P76" si="5">IF(AND(M13="",N13="",O13=""),"",AVERAGE(M13:O13))</f>
        <v>2166.6666666666665</v>
      </c>
      <c r="Q13" s="59" t="s">
        <v>105</v>
      </c>
      <c r="R13" s="60" t="s">
        <v>106</v>
      </c>
      <c r="S13" s="58">
        <v>47896</v>
      </c>
      <c r="T13" s="59">
        <v>47896</v>
      </c>
      <c r="U13" s="59">
        <v>47969</v>
      </c>
      <c r="V13" s="32">
        <f t="shared" ref="V13:V76" si="6">IF(AND(S13="",T13="",U13=""),"",AVERAGE(S13:U13))</f>
        <v>47920.333333333336</v>
      </c>
      <c r="W13" s="59" t="s">
        <v>107</v>
      </c>
      <c r="X13" s="60" t="s">
        <v>108</v>
      </c>
      <c r="Y13" s="59">
        <v>238676</v>
      </c>
      <c r="Z13" s="59">
        <v>210208</v>
      </c>
      <c r="AA13" s="59">
        <v>173260</v>
      </c>
      <c r="AB13" s="59">
        <v>17.579999999999998</v>
      </c>
      <c r="AC13" s="59">
        <v>139.80000000000001</v>
      </c>
      <c r="AD13" s="59">
        <v>29.93</v>
      </c>
      <c r="AE13" s="59">
        <v>5.9</v>
      </c>
      <c r="AF13" s="58">
        <v>242056</v>
      </c>
      <c r="AG13" s="59">
        <v>212971</v>
      </c>
      <c r="AH13" s="59">
        <v>171089</v>
      </c>
      <c r="AI13" s="59">
        <v>19.670000000000002</v>
      </c>
      <c r="AJ13" s="59">
        <v>139.80000000000001</v>
      </c>
      <c r="AK13" s="59">
        <v>29.9</v>
      </c>
      <c r="AL13" s="60">
        <v>5.23</v>
      </c>
      <c r="AM13" s="58">
        <v>240311</v>
      </c>
      <c r="AN13" s="59">
        <v>211613</v>
      </c>
      <c r="AO13" s="59">
        <v>171456</v>
      </c>
      <c r="AP13" s="59">
        <v>18.98</v>
      </c>
      <c r="AQ13" s="59">
        <v>139.9</v>
      </c>
      <c r="AR13" s="59">
        <v>29.93</v>
      </c>
      <c r="AS13" s="60">
        <v>5.12</v>
      </c>
      <c r="AT13" s="61">
        <f t="shared" si="0"/>
        <v>240347.66666666666</v>
      </c>
      <c r="AU13" s="52">
        <f t="shared" si="0"/>
        <v>211597.33333333334</v>
      </c>
      <c r="AV13" s="52">
        <f t="shared" si="0"/>
        <v>171935</v>
      </c>
      <c r="AW13" s="52">
        <f t="shared" si="0"/>
        <v>18.743333333333336</v>
      </c>
      <c r="AX13" s="52">
        <f t="shared" si="0"/>
        <v>139.83333333333334</v>
      </c>
      <c r="AY13" s="52">
        <f t="shared" si="0"/>
        <v>29.919999999999998</v>
      </c>
      <c r="AZ13" s="55">
        <f t="shared" si="0"/>
        <v>5.416666666666667</v>
      </c>
      <c r="BA13" s="62">
        <v>0.27720678369776736</v>
      </c>
      <c r="BB13" s="51" t="s">
        <v>109</v>
      </c>
      <c r="BC13" s="59" t="s">
        <v>116</v>
      </c>
      <c r="BD13" s="84">
        <v>1.7992285622547041E-4</v>
      </c>
      <c r="BE13" s="63">
        <v>0.12290227546585135</v>
      </c>
      <c r="BF13" s="52" t="str">
        <f t="shared" ref="BF13:BF76" si="7">IF(BB13="","",BB13)</f>
        <v>ug/dscm</v>
      </c>
      <c r="BG13" s="59" t="s">
        <v>110</v>
      </c>
      <c r="BH13" s="85">
        <v>7.8770644956952882E-5</v>
      </c>
      <c r="BI13" s="64">
        <v>0.11571430258549709</v>
      </c>
      <c r="BJ13" s="32" t="str">
        <f t="shared" ref="BJ13:BJ76" si="8">IF(BB13="","",BB13)</f>
        <v>ug/dscm</v>
      </c>
      <c r="BK13" s="59" t="s">
        <v>116</v>
      </c>
      <c r="BL13" s="84">
        <v>7.4322789786089471E-5</v>
      </c>
      <c r="BM13" s="61">
        <f t="shared" si="1"/>
        <v>0.17194112058303859</v>
      </c>
      <c r="BN13" s="32" t="str">
        <f t="shared" si="2"/>
        <v>ug/dscm</v>
      </c>
      <c r="BO13" s="32">
        <f t="shared" si="3"/>
        <v>2</v>
      </c>
      <c r="BP13" s="52">
        <f t="shared" si="4"/>
        <v>1.110054303228376E-4</v>
      </c>
      <c r="BQ13" s="58"/>
      <c r="BR13" s="59"/>
      <c r="BS13" s="59"/>
      <c r="BT13" s="60"/>
      <c r="BU13" s="9"/>
      <c r="BV13" s="9"/>
      <c r="BW13" s="9"/>
      <c r="BX13" s="9"/>
      <c r="BY13" s="9"/>
      <c r="BZ13" s="9"/>
      <c r="CA13" s="8"/>
    </row>
    <row r="14" spans="1:79" ht="15">
      <c r="A14" s="9"/>
      <c r="B14" s="65" t="s">
        <v>94</v>
      </c>
      <c r="C14" s="41" t="s">
        <v>95</v>
      </c>
      <c r="D14" s="41" t="s">
        <v>96</v>
      </c>
      <c r="E14" s="42" t="s">
        <v>97</v>
      </c>
      <c r="F14" s="43" t="s">
        <v>98</v>
      </c>
      <c r="G14" s="41" t="s">
        <v>99</v>
      </c>
      <c r="H14" s="56" t="s">
        <v>111</v>
      </c>
      <c r="I14" s="45" t="s">
        <v>117</v>
      </c>
      <c r="J14" s="45" t="s">
        <v>118</v>
      </c>
      <c r="K14" s="45" t="s">
        <v>114</v>
      </c>
      <c r="L14" s="57" t="s">
        <v>115</v>
      </c>
      <c r="M14" s="58">
        <v>2170</v>
      </c>
      <c r="N14" s="59">
        <v>2170</v>
      </c>
      <c r="O14" s="59">
        <v>2160</v>
      </c>
      <c r="P14" s="32">
        <f t="shared" si="5"/>
        <v>2166.6666666666665</v>
      </c>
      <c r="Q14" s="59" t="s">
        <v>105</v>
      </c>
      <c r="R14" s="60" t="s">
        <v>106</v>
      </c>
      <c r="S14" s="58">
        <v>47896</v>
      </c>
      <c r="T14" s="59">
        <v>47896</v>
      </c>
      <c r="U14" s="59">
        <v>47969</v>
      </c>
      <c r="V14" s="32">
        <f t="shared" si="6"/>
        <v>47920.333333333336</v>
      </c>
      <c r="W14" s="59" t="s">
        <v>107</v>
      </c>
      <c r="X14" s="60" t="s">
        <v>108</v>
      </c>
      <c r="Y14" s="59">
        <v>238676</v>
      </c>
      <c r="Z14" s="59">
        <v>210208</v>
      </c>
      <c r="AA14" s="59">
        <v>173260</v>
      </c>
      <c r="AB14" s="59">
        <v>17.579999999999998</v>
      </c>
      <c r="AC14" s="59">
        <v>139.80000000000001</v>
      </c>
      <c r="AD14" s="59">
        <v>29.93</v>
      </c>
      <c r="AE14" s="59">
        <v>5.9</v>
      </c>
      <c r="AF14" s="58">
        <v>242056</v>
      </c>
      <c r="AG14" s="59">
        <v>212971</v>
      </c>
      <c r="AH14" s="59">
        <v>171089</v>
      </c>
      <c r="AI14" s="59">
        <v>19.670000000000002</v>
      </c>
      <c r="AJ14" s="59">
        <v>139.80000000000001</v>
      </c>
      <c r="AK14" s="59">
        <v>29.9</v>
      </c>
      <c r="AL14" s="60">
        <v>5.23</v>
      </c>
      <c r="AM14" s="58">
        <v>240311</v>
      </c>
      <c r="AN14" s="59">
        <v>211613</v>
      </c>
      <c r="AO14" s="59">
        <v>171456</v>
      </c>
      <c r="AP14" s="59">
        <v>18.98</v>
      </c>
      <c r="AQ14" s="59">
        <v>139.9</v>
      </c>
      <c r="AR14" s="59">
        <v>29.93</v>
      </c>
      <c r="AS14" s="60">
        <v>5.12</v>
      </c>
      <c r="AT14" s="61">
        <f t="shared" si="0"/>
        <v>240347.66666666666</v>
      </c>
      <c r="AU14" s="52">
        <f t="shared" si="0"/>
        <v>211597.33333333334</v>
      </c>
      <c r="AV14" s="52">
        <f t="shared" si="0"/>
        <v>171935</v>
      </c>
      <c r="AW14" s="52">
        <f t="shared" si="0"/>
        <v>18.743333333333336</v>
      </c>
      <c r="AX14" s="52">
        <f t="shared" si="0"/>
        <v>139.83333333333334</v>
      </c>
      <c r="AY14" s="52">
        <f t="shared" si="0"/>
        <v>29.919999999999998</v>
      </c>
      <c r="AZ14" s="55">
        <f t="shared" si="0"/>
        <v>5.416666666666667</v>
      </c>
      <c r="BA14" s="62">
        <v>5.1761620672768953E-2</v>
      </c>
      <c r="BB14" s="51" t="s">
        <v>109</v>
      </c>
      <c r="BC14" s="59" t="s">
        <v>116</v>
      </c>
      <c r="BD14" s="84">
        <v>3.3596214746525881E-5</v>
      </c>
      <c r="BE14" s="64">
        <v>0.60606033677659499</v>
      </c>
      <c r="BF14" s="52" t="str">
        <f t="shared" si="7"/>
        <v>ug/dscm</v>
      </c>
      <c r="BG14" s="59" t="s">
        <v>116</v>
      </c>
      <c r="BH14" s="84">
        <v>3.8843677572092676E-4</v>
      </c>
      <c r="BI14" s="64">
        <v>6.0393686109340853E-3</v>
      </c>
      <c r="BJ14" s="32" t="str">
        <f t="shared" si="8"/>
        <v>ug/dscm</v>
      </c>
      <c r="BK14" s="59" t="s">
        <v>116</v>
      </c>
      <c r="BL14" s="84">
        <v>3.8790600097123945E-6</v>
      </c>
      <c r="BM14" s="61">
        <f t="shared" si="1"/>
        <v>0.22128710868676602</v>
      </c>
      <c r="BN14" s="32" t="str">
        <f t="shared" si="2"/>
        <v>ug/dscm</v>
      </c>
      <c r="BO14" s="32">
        <f t="shared" si="3"/>
        <v>3</v>
      </c>
      <c r="BP14" s="52">
        <f t="shared" si="4"/>
        <v>1.4197068349238836E-4</v>
      </c>
      <c r="BQ14" s="58"/>
      <c r="BR14" s="59"/>
      <c r="BS14" s="59"/>
      <c r="BT14" s="60"/>
      <c r="BU14" s="9"/>
      <c r="BV14" s="9"/>
      <c r="BW14" s="9"/>
      <c r="BX14" s="9"/>
      <c r="BY14" s="9"/>
      <c r="BZ14" s="9"/>
      <c r="CA14" s="8"/>
    </row>
    <row r="15" spans="1:79" ht="15">
      <c r="A15" s="9"/>
      <c r="B15" s="65" t="s">
        <v>94</v>
      </c>
      <c r="C15" s="41" t="s">
        <v>95</v>
      </c>
      <c r="D15" s="41" t="s">
        <v>96</v>
      </c>
      <c r="E15" s="42" t="s">
        <v>97</v>
      </c>
      <c r="F15" s="43" t="s">
        <v>98</v>
      </c>
      <c r="G15" s="41" t="s">
        <v>99</v>
      </c>
      <c r="H15" s="56" t="s">
        <v>111</v>
      </c>
      <c r="I15" s="45" t="s">
        <v>119</v>
      </c>
      <c r="J15" s="45" t="s">
        <v>120</v>
      </c>
      <c r="K15" s="45" t="s">
        <v>121</v>
      </c>
      <c r="L15" s="57" t="s">
        <v>115</v>
      </c>
      <c r="M15" s="58">
        <v>2170</v>
      </c>
      <c r="N15" s="59">
        <v>2170</v>
      </c>
      <c r="O15" s="59">
        <v>2160</v>
      </c>
      <c r="P15" s="32">
        <f t="shared" si="5"/>
        <v>2166.6666666666665</v>
      </c>
      <c r="Q15" s="59" t="s">
        <v>105</v>
      </c>
      <c r="R15" s="60" t="s">
        <v>106</v>
      </c>
      <c r="S15" s="58">
        <v>47896</v>
      </c>
      <c r="T15" s="59">
        <v>47896</v>
      </c>
      <c r="U15" s="59">
        <v>47969</v>
      </c>
      <c r="V15" s="32">
        <f t="shared" si="6"/>
        <v>47920.333333333336</v>
      </c>
      <c r="W15" s="59" t="s">
        <v>107</v>
      </c>
      <c r="X15" s="60" t="s">
        <v>108</v>
      </c>
      <c r="Y15" s="59">
        <v>238676</v>
      </c>
      <c r="Z15" s="59">
        <v>210208</v>
      </c>
      <c r="AA15" s="59">
        <v>173260</v>
      </c>
      <c r="AB15" s="59">
        <v>17.579999999999998</v>
      </c>
      <c r="AC15" s="59">
        <v>139.80000000000001</v>
      </c>
      <c r="AD15" s="59">
        <v>29.93</v>
      </c>
      <c r="AE15" s="59">
        <v>5.9</v>
      </c>
      <c r="AF15" s="58">
        <v>242056</v>
      </c>
      <c r="AG15" s="59">
        <v>212971</v>
      </c>
      <c r="AH15" s="59">
        <v>171089</v>
      </c>
      <c r="AI15" s="59">
        <v>19.670000000000002</v>
      </c>
      <c r="AJ15" s="59">
        <v>139.80000000000001</v>
      </c>
      <c r="AK15" s="59">
        <v>29.9</v>
      </c>
      <c r="AL15" s="60">
        <v>5.23</v>
      </c>
      <c r="AM15" s="58">
        <v>240311</v>
      </c>
      <c r="AN15" s="59">
        <v>211613</v>
      </c>
      <c r="AO15" s="59">
        <v>171456</v>
      </c>
      <c r="AP15" s="59">
        <v>18.98</v>
      </c>
      <c r="AQ15" s="59">
        <v>139.9</v>
      </c>
      <c r="AR15" s="59">
        <v>29.93</v>
      </c>
      <c r="AS15" s="60">
        <v>5.12</v>
      </c>
      <c r="AT15" s="61">
        <f t="shared" si="0"/>
        <v>240347.66666666666</v>
      </c>
      <c r="AU15" s="52">
        <f t="shared" si="0"/>
        <v>211597.33333333334</v>
      </c>
      <c r="AV15" s="52">
        <f t="shared" si="0"/>
        <v>171935</v>
      </c>
      <c r="AW15" s="52">
        <f t="shared" si="0"/>
        <v>18.743333333333336</v>
      </c>
      <c r="AX15" s="52">
        <f t="shared" si="0"/>
        <v>139.83333333333334</v>
      </c>
      <c r="AY15" s="52">
        <f t="shared" si="0"/>
        <v>29.919999999999998</v>
      </c>
      <c r="AZ15" s="55">
        <f t="shared" si="0"/>
        <v>5.416666666666667</v>
      </c>
      <c r="BA15" s="62">
        <v>4.5383411490342452E-4</v>
      </c>
      <c r="BB15" s="51" t="s">
        <v>109</v>
      </c>
      <c r="BC15" s="59" t="s">
        <v>116</v>
      </c>
      <c r="BD15" s="84">
        <v>2.9456396815674356E-7</v>
      </c>
      <c r="BE15" s="64">
        <v>4.466978577835462E-4</v>
      </c>
      <c r="BF15" s="52" t="str">
        <f t="shared" si="7"/>
        <v>ug/dscm</v>
      </c>
      <c r="BG15" s="59" t="s">
        <v>116</v>
      </c>
      <c r="BH15" s="84">
        <v>2.8629802194570306E-7</v>
      </c>
      <c r="BI15" s="64">
        <v>4.4691327720912231E-4</v>
      </c>
      <c r="BJ15" s="32" t="str">
        <f t="shared" si="8"/>
        <v>ug/dscm</v>
      </c>
      <c r="BK15" s="59" t="s">
        <v>116</v>
      </c>
      <c r="BL15" s="84">
        <v>2.8705044071871717E-7</v>
      </c>
      <c r="BM15" s="61">
        <f t="shared" si="1"/>
        <v>4.4914841663203103E-4</v>
      </c>
      <c r="BN15" s="32" t="str">
        <f t="shared" si="2"/>
        <v>ug/dscm</v>
      </c>
      <c r="BO15" s="32">
        <f t="shared" si="3"/>
        <v>3</v>
      </c>
      <c r="BP15" s="52">
        <f t="shared" si="4"/>
        <v>2.8930414360705461E-7</v>
      </c>
      <c r="BQ15" s="58"/>
      <c r="BR15" s="59"/>
      <c r="BS15" s="59"/>
      <c r="BT15" s="60"/>
      <c r="BU15" s="9"/>
      <c r="BV15" s="9"/>
      <c r="BW15" s="9"/>
      <c r="BX15" s="9"/>
      <c r="BY15" s="9"/>
      <c r="BZ15" s="9"/>
      <c r="CA15" s="8"/>
    </row>
    <row r="16" spans="1:79" ht="15">
      <c r="A16" s="9"/>
      <c r="B16" s="65" t="s">
        <v>94</v>
      </c>
      <c r="C16" s="41" t="s">
        <v>95</v>
      </c>
      <c r="D16" s="41" t="s">
        <v>96</v>
      </c>
      <c r="E16" s="42" t="s">
        <v>97</v>
      </c>
      <c r="F16" s="43" t="s">
        <v>98</v>
      </c>
      <c r="G16" s="41" t="s">
        <v>99</v>
      </c>
      <c r="H16" s="56" t="s">
        <v>111</v>
      </c>
      <c r="I16" s="45" t="s">
        <v>122</v>
      </c>
      <c r="J16" s="45" t="s">
        <v>123</v>
      </c>
      <c r="K16" s="45" t="s">
        <v>114</v>
      </c>
      <c r="L16" s="57" t="s">
        <v>115</v>
      </c>
      <c r="M16" s="58">
        <v>2170</v>
      </c>
      <c r="N16" s="59">
        <v>2170</v>
      </c>
      <c r="O16" s="59">
        <v>2160</v>
      </c>
      <c r="P16" s="32">
        <f t="shared" si="5"/>
        <v>2166.6666666666665</v>
      </c>
      <c r="Q16" s="59" t="s">
        <v>105</v>
      </c>
      <c r="R16" s="60" t="s">
        <v>106</v>
      </c>
      <c r="S16" s="58">
        <v>47896</v>
      </c>
      <c r="T16" s="59">
        <v>47896</v>
      </c>
      <c r="U16" s="59">
        <v>47969</v>
      </c>
      <c r="V16" s="32">
        <f t="shared" si="6"/>
        <v>47920.333333333336</v>
      </c>
      <c r="W16" s="59" t="s">
        <v>107</v>
      </c>
      <c r="X16" s="60" t="s">
        <v>108</v>
      </c>
      <c r="Y16" s="59">
        <v>238676</v>
      </c>
      <c r="Z16" s="59">
        <v>210208</v>
      </c>
      <c r="AA16" s="59">
        <v>173260</v>
      </c>
      <c r="AB16" s="59">
        <v>17.579999999999998</v>
      </c>
      <c r="AC16" s="59">
        <v>139.80000000000001</v>
      </c>
      <c r="AD16" s="59">
        <v>29.93</v>
      </c>
      <c r="AE16" s="59">
        <v>5.9</v>
      </c>
      <c r="AF16" s="58">
        <v>242056</v>
      </c>
      <c r="AG16" s="59">
        <v>212971</v>
      </c>
      <c r="AH16" s="59">
        <v>171089</v>
      </c>
      <c r="AI16" s="59">
        <v>19.670000000000002</v>
      </c>
      <c r="AJ16" s="59">
        <v>139.80000000000001</v>
      </c>
      <c r="AK16" s="59">
        <v>29.9</v>
      </c>
      <c r="AL16" s="60">
        <v>5.23</v>
      </c>
      <c r="AM16" s="58">
        <v>240311</v>
      </c>
      <c r="AN16" s="59">
        <v>211613</v>
      </c>
      <c r="AO16" s="59">
        <v>171456</v>
      </c>
      <c r="AP16" s="59">
        <v>18.98</v>
      </c>
      <c r="AQ16" s="59">
        <v>139.9</v>
      </c>
      <c r="AR16" s="59">
        <v>29.93</v>
      </c>
      <c r="AS16" s="60">
        <v>5.12</v>
      </c>
      <c r="AT16" s="61">
        <f t="shared" si="0"/>
        <v>240347.66666666666</v>
      </c>
      <c r="AU16" s="52">
        <f t="shared" si="0"/>
        <v>211597.33333333334</v>
      </c>
      <c r="AV16" s="52">
        <f t="shared" si="0"/>
        <v>171935</v>
      </c>
      <c r="AW16" s="52">
        <f t="shared" si="0"/>
        <v>18.743333333333336</v>
      </c>
      <c r="AX16" s="52">
        <f t="shared" si="0"/>
        <v>139.83333333333334</v>
      </c>
      <c r="AY16" s="52">
        <f t="shared" si="0"/>
        <v>29.919999999999998</v>
      </c>
      <c r="AZ16" s="55">
        <f t="shared" si="0"/>
        <v>5.416666666666667</v>
      </c>
      <c r="BA16" s="66">
        <v>8.7332402651686014E-2</v>
      </c>
      <c r="BB16" s="51" t="s">
        <v>109</v>
      </c>
      <c r="BC16" s="59" t="s">
        <v>110</v>
      </c>
      <c r="BD16" s="85">
        <v>5.6683660899351724E-5</v>
      </c>
      <c r="BE16" s="64">
        <v>1.3883852336515623E-2</v>
      </c>
      <c r="BF16" s="52" t="str">
        <f t="shared" si="7"/>
        <v>ug/dscm</v>
      </c>
      <c r="BG16" s="59" t="s">
        <v>116</v>
      </c>
      <c r="BH16" s="84">
        <v>8.8984520334475269E-6</v>
      </c>
      <c r="BI16" s="63">
        <v>4.1550856043226503E-3</v>
      </c>
      <c r="BJ16" s="32" t="str">
        <f t="shared" si="8"/>
        <v>ug/dscm</v>
      </c>
      <c r="BK16" s="59" t="s">
        <v>110</v>
      </c>
      <c r="BL16" s="86">
        <v>2.6687932866821268E-6</v>
      </c>
      <c r="BM16" s="61">
        <f t="shared" si="1"/>
        <v>3.5123780197508093E-2</v>
      </c>
      <c r="BN16" s="32" t="str">
        <f t="shared" si="2"/>
        <v>ug/dscm</v>
      </c>
      <c r="BO16" s="32">
        <f t="shared" si="3"/>
        <v>1</v>
      </c>
      <c r="BP16" s="52">
        <f t="shared" si="4"/>
        <v>2.2750302073160455E-5</v>
      </c>
      <c r="BQ16" s="58"/>
      <c r="BR16" s="59"/>
      <c r="BS16" s="59"/>
      <c r="BT16" s="60"/>
      <c r="BU16" s="9"/>
      <c r="BV16" s="9"/>
      <c r="BW16" s="9"/>
      <c r="BX16" s="9"/>
      <c r="BY16" s="9"/>
      <c r="BZ16" s="9"/>
      <c r="CA16" s="8"/>
    </row>
    <row r="17" spans="1:79" ht="15">
      <c r="A17" s="9"/>
      <c r="B17" s="65" t="s">
        <v>94</v>
      </c>
      <c r="C17" s="41" t="s">
        <v>95</v>
      </c>
      <c r="D17" s="41" t="s">
        <v>96</v>
      </c>
      <c r="E17" s="42" t="s">
        <v>97</v>
      </c>
      <c r="F17" s="43" t="s">
        <v>98</v>
      </c>
      <c r="G17" s="41" t="s">
        <v>99</v>
      </c>
      <c r="H17" s="56" t="s">
        <v>111</v>
      </c>
      <c r="I17" s="45" t="s">
        <v>124</v>
      </c>
      <c r="J17" s="45" t="s">
        <v>125</v>
      </c>
      <c r="K17" s="45" t="s">
        <v>114</v>
      </c>
      <c r="L17" s="57" t="s">
        <v>115</v>
      </c>
      <c r="M17" s="58">
        <v>2170</v>
      </c>
      <c r="N17" s="59">
        <v>2170</v>
      </c>
      <c r="O17" s="59">
        <v>2160</v>
      </c>
      <c r="P17" s="32">
        <f t="shared" si="5"/>
        <v>2166.6666666666665</v>
      </c>
      <c r="Q17" s="59" t="s">
        <v>105</v>
      </c>
      <c r="R17" s="60" t="s">
        <v>106</v>
      </c>
      <c r="S17" s="58">
        <v>47896</v>
      </c>
      <c r="T17" s="59">
        <v>47896</v>
      </c>
      <c r="U17" s="59">
        <v>47969</v>
      </c>
      <c r="V17" s="32">
        <f t="shared" si="6"/>
        <v>47920.333333333336</v>
      </c>
      <c r="W17" s="59" t="s">
        <v>107</v>
      </c>
      <c r="X17" s="60" t="s">
        <v>108</v>
      </c>
      <c r="Y17" s="59">
        <v>238676</v>
      </c>
      <c r="Z17" s="59">
        <v>210208</v>
      </c>
      <c r="AA17" s="59">
        <v>173260</v>
      </c>
      <c r="AB17" s="59">
        <v>17.579999999999998</v>
      </c>
      <c r="AC17" s="59">
        <v>139.80000000000001</v>
      </c>
      <c r="AD17" s="59">
        <v>29.93</v>
      </c>
      <c r="AE17" s="59">
        <v>5.9</v>
      </c>
      <c r="AF17" s="58">
        <v>242056</v>
      </c>
      <c r="AG17" s="59">
        <v>212971</v>
      </c>
      <c r="AH17" s="59">
        <v>171089</v>
      </c>
      <c r="AI17" s="59">
        <v>19.670000000000002</v>
      </c>
      <c r="AJ17" s="59">
        <v>139.80000000000001</v>
      </c>
      <c r="AK17" s="59">
        <v>29.9</v>
      </c>
      <c r="AL17" s="60">
        <v>5.23</v>
      </c>
      <c r="AM17" s="58">
        <v>240311</v>
      </c>
      <c r="AN17" s="59">
        <v>211613</v>
      </c>
      <c r="AO17" s="59">
        <v>171456</v>
      </c>
      <c r="AP17" s="59">
        <v>18.98</v>
      </c>
      <c r="AQ17" s="59">
        <v>139.9</v>
      </c>
      <c r="AR17" s="59">
        <v>29.93</v>
      </c>
      <c r="AS17" s="60">
        <v>5.12</v>
      </c>
      <c r="AT17" s="61">
        <f t="shared" si="0"/>
        <v>240347.66666666666</v>
      </c>
      <c r="AU17" s="52">
        <f t="shared" si="0"/>
        <v>211597.33333333334</v>
      </c>
      <c r="AV17" s="52">
        <f t="shared" si="0"/>
        <v>171935</v>
      </c>
      <c r="AW17" s="52">
        <f t="shared" si="0"/>
        <v>18.743333333333336</v>
      </c>
      <c r="AX17" s="52">
        <f t="shared" si="0"/>
        <v>139.83333333333334</v>
      </c>
      <c r="AY17" s="52">
        <f t="shared" si="0"/>
        <v>29.919999999999998</v>
      </c>
      <c r="AZ17" s="55">
        <f t="shared" si="0"/>
        <v>5.416666666666667</v>
      </c>
      <c r="BA17" s="62">
        <v>9.3219980358541232E-3</v>
      </c>
      <c r="BB17" s="51" t="s">
        <v>109</v>
      </c>
      <c r="BC17" s="59" t="s">
        <v>116</v>
      </c>
      <c r="BD17" s="84">
        <v>6.050503129706083E-6</v>
      </c>
      <c r="BE17" s="64">
        <v>9.1754154571755432E-3</v>
      </c>
      <c r="BF17" s="52" t="str">
        <f t="shared" si="7"/>
        <v>ug/dscm</v>
      </c>
      <c r="BG17" s="59" t="s">
        <v>116</v>
      </c>
      <c r="BH17" s="84">
        <v>5.8807161264522789E-6</v>
      </c>
      <c r="BI17" s="64">
        <v>9.1798402886198102E-3</v>
      </c>
      <c r="BJ17" s="32" t="str">
        <f t="shared" si="8"/>
        <v>ug/dscm</v>
      </c>
      <c r="BK17" s="59" t="s">
        <v>116</v>
      </c>
      <c r="BL17" s="84">
        <v>5.8961712147628391E-6</v>
      </c>
      <c r="BM17" s="61">
        <f t="shared" si="1"/>
        <v>9.2257512605498256E-3</v>
      </c>
      <c r="BN17" s="32" t="str">
        <f t="shared" si="2"/>
        <v>ug/dscm</v>
      </c>
      <c r="BO17" s="32">
        <f t="shared" si="3"/>
        <v>3</v>
      </c>
      <c r="BP17" s="52">
        <f t="shared" si="4"/>
        <v>5.942463490307067E-6</v>
      </c>
      <c r="BQ17" s="58"/>
      <c r="BR17" s="59"/>
      <c r="BS17" s="59"/>
      <c r="BT17" s="60"/>
      <c r="BU17" s="9"/>
      <c r="BV17" s="9"/>
      <c r="BW17" s="9"/>
      <c r="BX17" s="9"/>
      <c r="BY17" s="9"/>
      <c r="BZ17" s="9"/>
      <c r="CA17" s="8"/>
    </row>
    <row r="18" spans="1:79" ht="15">
      <c r="A18" s="9"/>
      <c r="B18" s="65" t="s">
        <v>94</v>
      </c>
      <c r="C18" s="41" t="s">
        <v>95</v>
      </c>
      <c r="D18" s="41" t="s">
        <v>96</v>
      </c>
      <c r="E18" s="42" t="s">
        <v>97</v>
      </c>
      <c r="F18" s="43" t="s">
        <v>98</v>
      </c>
      <c r="G18" s="41" t="s">
        <v>99</v>
      </c>
      <c r="H18" s="56" t="s">
        <v>111</v>
      </c>
      <c r="I18" s="45" t="s">
        <v>126</v>
      </c>
      <c r="J18" s="45" t="s">
        <v>127</v>
      </c>
      <c r="K18" s="45" t="s">
        <v>114</v>
      </c>
      <c r="L18" s="57" t="s">
        <v>115</v>
      </c>
      <c r="M18" s="58">
        <v>2170</v>
      </c>
      <c r="N18" s="59">
        <v>2170</v>
      </c>
      <c r="O18" s="59">
        <v>2160</v>
      </c>
      <c r="P18" s="32">
        <f t="shared" si="5"/>
        <v>2166.6666666666665</v>
      </c>
      <c r="Q18" s="59" t="s">
        <v>105</v>
      </c>
      <c r="R18" s="60" t="s">
        <v>106</v>
      </c>
      <c r="S18" s="58">
        <v>47896</v>
      </c>
      <c r="T18" s="59">
        <v>47896</v>
      </c>
      <c r="U18" s="59">
        <v>47969</v>
      </c>
      <c r="V18" s="32">
        <f t="shared" si="6"/>
        <v>47920.333333333336</v>
      </c>
      <c r="W18" s="59" t="s">
        <v>107</v>
      </c>
      <c r="X18" s="60" t="s">
        <v>108</v>
      </c>
      <c r="Y18" s="59">
        <v>238676</v>
      </c>
      <c r="Z18" s="59">
        <v>210208</v>
      </c>
      <c r="AA18" s="59">
        <v>173260</v>
      </c>
      <c r="AB18" s="59">
        <v>17.579999999999998</v>
      </c>
      <c r="AC18" s="59">
        <v>139.80000000000001</v>
      </c>
      <c r="AD18" s="59">
        <v>29.93</v>
      </c>
      <c r="AE18" s="59">
        <v>5.9</v>
      </c>
      <c r="AF18" s="58">
        <v>242056</v>
      </c>
      <c r="AG18" s="59">
        <v>212971</v>
      </c>
      <c r="AH18" s="59">
        <v>171089</v>
      </c>
      <c r="AI18" s="59">
        <v>19.670000000000002</v>
      </c>
      <c r="AJ18" s="59">
        <v>139.80000000000001</v>
      </c>
      <c r="AK18" s="59">
        <v>29.9</v>
      </c>
      <c r="AL18" s="60">
        <v>5.23</v>
      </c>
      <c r="AM18" s="58">
        <v>240311</v>
      </c>
      <c r="AN18" s="59">
        <v>211613</v>
      </c>
      <c r="AO18" s="59">
        <v>171456</v>
      </c>
      <c r="AP18" s="59">
        <v>18.98</v>
      </c>
      <c r="AQ18" s="59">
        <v>139.9</v>
      </c>
      <c r="AR18" s="59">
        <v>29.93</v>
      </c>
      <c r="AS18" s="60">
        <v>5.12</v>
      </c>
      <c r="AT18" s="61">
        <f t="shared" si="0"/>
        <v>240347.66666666666</v>
      </c>
      <c r="AU18" s="52">
        <f t="shared" si="0"/>
        <v>211597.33333333334</v>
      </c>
      <c r="AV18" s="52">
        <f t="shared" si="0"/>
        <v>171935</v>
      </c>
      <c r="AW18" s="52">
        <f t="shared" si="0"/>
        <v>18.743333333333336</v>
      </c>
      <c r="AX18" s="52">
        <f t="shared" si="0"/>
        <v>139.83333333333334</v>
      </c>
      <c r="AY18" s="52">
        <f t="shared" si="0"/>
        <v>29.919999999999998</v>
      </c>
      <c r="AZ18" s="55">
        <f t="shared" si="0"/>
        <v>5.416666666666667</v>
      </c>
      <c r="BA18" s="62">
        <v>9.812629511425394E-4</v>
      </c>
      <c r="BB18" s="51" t="s">
        <v>109</v>
      </c>
      <c r="BC18" s="59" t="s">
        <v>116</v>
      </c>
      <c r="BD18" s="84">
        <v>6.3689506628485082E-7</v>
      </c>
      <c r="BE18" s="64">
        <v>2.1489788833911139E-3</v>
      </c>
      <c r="BF18" s="52" t="str">
        <f t="shared" si="7"/>
        <v>ug/dscm</v>
      </c>
      <c r="BG18" s="59" t="s">
        <v>116</v>
      </c>
      <c r="BH18" s="84">
        <v>1.3773256190901387E-6</v>
      </c>
      <c r="BI18" s="64">
        <v>9.6629897774945376E-4</v>
      </c>
      <c r="BJ18" s="32" t="str">
        <f t="shared" si="8"/>
        <v>ug/dscm</v>
      </c>
      <c r="BK18" s="59" t="s">
        <v>116</v>
      </c>
      <c r="BL18" s="84">
        <v>6.2064960155398313E-7</v>
      </c>
      <c r="BM18" s="61">
        <f t="shared" si="1"/>
        <v>1.365513604094369E-3</v>
      </c>
      <c r="BN18" s="32" t="str">
        <f t="shared" si="2"/>
        <v>ug/dscm</v>
      </c>
      <c r="BO18" s="32">
        <f t="shared" si="3"/>
        <v>3</v>
      </c>
      <c r="BP18" s="52">
        <f t="shared" si="4"/>
        <v>8.7829009564299095E-7</v>
      </c>
      <c r="BQ18" s="58"/>
      <c r="BR18" s="59"/>
      <c r="BS18" s="59"/>
      <c r="BT18" s="60"/>
      <c r="BU18" s="9"/>
      <c r="BV18" s="9"/>
      <c r="BW18" s="9"/>
      <c r="BX18" s="9"/>
      <c r="BY18" s="9"/>
      <c r="BZ18" s="9"/>
      <c r="CA18" s="8"/>
    </row>
    <row r="19" spans="1:79" ht="15">
      <c r="A19" s="9"/>
      <c r="B19" s="65" t="s">
        <v>94</v>
      </c>
      <c r="C19" s="41" t="s">
        <v>95</v>
      </c>
      <c r="D19" s="41" t="s">
        <v>96</v>
      </c>
      <c r="E19" s="42" t="s">
        <v>97</v>
      </c>
      <c r="F19" s="43" t="s">
        <v>98</v>
      </c>
      <c r="G19" s="41" t="s">
        <v>99</v>
      </c>
      <c r="H19" s="56" t="s">
        <v>111</v>
      </c>
      <c r="I19" s="45" t="s">
        <v>128</v>
      </c>
      <c r="J19" s="45" t="s">
        <v>129</v>
      </c>
      <c r="K19" s="45" t="s">
        <v>114</v>
      </c>
      <c r="L19" s="57" t="s">
        <v>115</v>
      </c>
      <c r="M19" s="58">
        <v>2170</v>
      </c>
      <c r="N19" s="59">
        <v>2170</v>
      </c>
      <c r="O19" s="59">
        <v>2160</v>
      </c>
      <c r="P19" s="32">
        <f t="shared" si="5"/>
        <v>2166.6666666666665</v>
      </c>
      <c r="Q19" s="59" t="s">
        <v>105</v>
      </c>
      <c r="R19" s="60" t="s">
        <v>106</v>
      </c>
      <c r="S19" s="58">
        <v>47896</v>
      </c>
      <c r="T19" s="59">
        <v>47896</v>
      </c>
      <c r="U19" s="59">
        <v>47969</v>
      </c>
      <c r="V19" s="32">
        <f>IF(AND(S19="",T19="",U19=""),"",AVERAGE(S19:U19))</f>
        <v>47920.333333333336</v>
      </c>
      <c r="W19" s="59" t="s">
        <v>107</v>
      </c>
      <c r="X19" s="60" t="s">
        <v>108</v>
      </c>
      <c r="Y19" s="59">
        <v>238676</v>
      </c>
      <c r="Z19" s="59">
        <v>210208</v>
      </c>
      <c r="AA19" s="59">
        <v>173260</v>
      </c>
      <c r="AB19" s="59">
        <v>17.579999999999998</v>
      </c>
      <c r="AC19" s="59">
        <v>139.80000000000001</v>
      </c>
      <c r="AD19" s="59">
        <v>29.93</v>
      </c>
      <c r="AE19" s="59">
        <v>5.9</v>
      </c>
      <c r="AF19" s="58">
        <v>242056</v>
      </c>
      <c r="AG19" s="59">
        <v>212971</v>
      </c>
      <c r="AH19" s="59">
        <v>171089</v>
      </c>
      <c r="AI19" s="59">
        <v>19.670000000000002</v>
      </c>
      <c r="AJ19" s="59">
        <v>139.80000000000001</v>
      </c>
      <c r="AK19" s="59">
        <v>29.9</v>
      </c>
      <c r="AL19" s="60">
        <v>5.23</v>
      </c>
      <c r="AM19" s="58">
        <v>240311</v>
      </c>
      <c r="AN19" s="59">
        <v>211613</v>
      </c>
      <c r="AO19" s="59">
        <v>171456</v>
      </c>
      <c r="AP19" s="59">
        <v>18.98</v>
      </c>
      <c r="AQ19" s="59">
        <v>139.9</v>
      </c>
      <c r="AR19" s="59">
        <v>29.93</v>
      </c>
      <c r="AS19" s="60">
        <v>5.12</v>
      </c>
      <c r="AT19" s="61">
        <f t="shared" ref="AT19:AZ19" si="9">IF(AND(Y19="",AF19="",AM19=""),"",AVERAGE(Y19,AF19,AM19))</f>
        <v>240347.66666666666</v>
      </c>
      <c r="AU19" s="52">
        <f t="shared" si="9"/>
        <v>211597.33333333334</v>
      </c>
      <c r="AV19" s="52">
        <f t="shared" si="9"/>
        <v>171935</v>
      </c>
      <c r="AW19" s="52">
        <f t="shared" si="9"/>
        <v>18.743333333333336</v>
      </c>
      <c r="AX19" s="52">
        <f t="shared" si="9"/>
        <v>139.83333333333334</v>
      </c>
      <c r="AY19" s="52">
        <f t="shared" si="9"/>
        <v>29.919999999999998</v>
      </c>
      <c r="AZ19" s="55">
        <f t="shared" si="9"/>
        <v>5.416666666666667</v>
      </c>
      <c r="BA19" s="62">
        <v>1.2118597446610362E-3</v>
      </c>
      <c r="BB19" s="51" t="s">
        <v>109</v>
      </c>
      <c r="BC19" s="59" t="s">
        <v>116</v>
      </c>
      <c r="BD19" s="84">
        <v>7.865654068617909E-7</v>
      </c>
      <c r="BE19" s="64">
        <v>9.6583320601847824E-4</v>
      </c>
      <c r="BF19" s="52" t="str">
        <f>IF(BB19="","",BB19)</f>
        <v>ug/dscm</v>
      </c>
      <c r="BG19" s="59" t="s">
        <v>116</v>
      </c>
      <c r="BH19" s="84">
        <v>6.1902275015287141E-7</v>
      </c>
      <c r="BI19" s="64">
        <v>9.6629897774945376E-4</v>
      </c>
      <c r="BJ19" s="32" t="str">
        <f>IF(BB19="","",BB19)</f>
        <v>ug/dscm</v>
      </c>
      <c r="BK19" s="59" t="s">
        <v>116</v>
      </c>
      <c r="BL19" s="84">
        <v>6.2064960155398313E-7</v>
      </c>
      <c r="BM19" s="61">
        <f t="shared" si="1"/>
        <v>1.0479973094763228E-3</v>
      </c>
      <c r="BN19" s="32" t="str">
        <f t="shared" si="2"/>
        <v>ug/dscm</v>
      </c>
      <c r="BO19" s="32">
        <f t="shared" si="3"/>
        <v>3</v>
      </c>
      <c r="BP19" s="52">
        <f t="shared" si="4"/>
        <v>6.7541258618954855E-7</v>
      </c>
      <c r="BQ19" s="58"/>
      <c r="BR19" s="59"/>
      <c r="BS19" s="59"/>
      <c r="BT19" s="60"/>
      <c r="BU19" s="9"/>
      <c r="BV19" s="9"/>
      <c r="BW19" s="9"/>
      <c r="BX19" s="9"/>
      <c r="BY19" s="9"/>
      <c r="BZ19" s="9"/>
      <c r="CA19" s="8"/>
    </row>
    <row r="20" spans="1:79" ht="15">
      <c r="A20" s="9"/>
      <c r="B20" s="65" t="s">
        <v>94</v>
      </c>
      <c r="C20" s="41" t="s">
        <v>95</v>
      </c>
      <c r="D20" s="41" t="s">
        <v>96</v>
      </c>
      <c r="E20" s="42" t="s">
        <v>97</v>
      </c>
      <c r="F20" s="43" t="s">
        <v>98</v>
      </c>
      <c r="G20" s="41" t="s">
        <v>99</v>
      </c>
      <c r="H20" s="56" t="s">
        <v>111</v>
      </c>
      <c r="I20" s="45" t="s">
        <v>130</v>
      </c>
      <c r="J20" s="45" t="s">
        <v>131</v>
      </c>
      <c r="K20" s="45" t="s">
        <v>114</v>
      </c>
      <c r="L20" s="57" t="s">
        <v>115</v>
      </c>
      <c r="M20" s="58">
        <v>2170</v>
      </c>
      <c r="N20" s="59">
        <v>2170</v>
      </c>
      <c r="O20" s="59">
        <v>2160</v>
      </c>
      <c r="P20" s="32">
        <f t="shared" si="5"/>
        <v>2166.6666666666665</v>
      </c>
      <c r="Q20" s="59" t="s">
        <v>105</v>
      </c>
      <c r="R20" s="60" t="s">
        <v>106</v>
      </c>
      <c r="S20" s="58">
        <v>47896</v>
      </c>
      <c r="T20" s="59">
        <v>47896</v>
      </c>
      <c r="U20" s="59">
        <v>47969</v>
      </c>
      <c r="V20" s="32">
        <f t="shared" ref="V20:V21" si="10">IF(AND(S20="",T20="",U20=""),"",AVERAGE(S20:U20))</f>
        <v>47920.333333333336</v>
      </c>
      <c r="W20" s="59" t="s">
        <v>107</v>
      </c>
      <c r="X20" s="60" t="s">
        <v>108</v>
      </c>
      <c r="Y20" s="59">
        <v>238676</v>
      </c>
      <c r="Z20" s="59">
        <v>210208</v>
      </c>
      <c r="AA20" s="59">
        <v>173260</v>
      </c>
      <c r="AB20" s="59">
        <v>17.579999999999998</v>
      </c>
      <c r="AC20" s="59">
        <v>139.80000000000001</v>
      </c>
      <c r="AD20" s="59">
        <v>29.93</v>
      </c>
      <c r="AE20" s="59">
        <v>5.9</v>
      </c>
      <c r="AF20" s="58">
        <v>242056</v>
      </c>
      <c r="AG20" s="59">
        <v>212971</v>
      </c>
      <c r="AH20" s="59">
        <v>171089</v>
      </c>
      <c r="AI20" s="59">
        <v>19.670000000000002</v>
      </c>
      <c r="AJ20" s="59">
        <v>139.80000000000001</v>
      </c>
      <c r="AK20" s="59">
        <v>29.9</v>
      </c>
      <c r="AL20" s="60">
        <v>5.23</v>
      </c>
      <c r="AM20" s="58">
        <v>240311</v>
      </c>
      <c r="AN20" s="59">
        <v>211613</v>
      </c>
      <c r="AO20" s="59">
        <v>171456</v>
      </c>
      <c r="AP20" s="59">
        <v>18.98</v>
      </c>
      <c r="AQ20" s="59">
        <v>139.9</v>
      </c>
      <c r="AR20" s="59">
        <v>29.93</v>
      </c>
      <c r="AS20" s="60">
        <v>5.12</v>
      </c>
      <c r="AT20" s="61">
        <f t="shared" ref="AT20:AZ21" si="11">IF(AND(Y20="",AF20="",AM20=""),"",AVERAGE(Y20,AF20,AM20))</f>
        <v>240347.66666666666</v>
      </c>
      <c r="AU20" s="52">
        <f t="shared" si="11"/>
        <v>211597.33333333334</v>
      </c>
      <c r="AV20" s="52">
        <f t="shared" si="11"/>
        <v>171935</v>
      </c>
      <c r="AW20" s="52">
        <f t="shared" si="11"/>
        <v>18.743333333333336</v>
      </c>
      <c r="AX20" s="52">
        <f t="shared" si="11"/>
        <v>139.83333333333334</v>
      </c>
      <c r="AY20" s="52">
        <f t="shared" si="11"/>
        <v>29.919999999999998</v>
      </c>
      <c r="AZ20" s="55">
        <f t="shared" si="11"/>
        <v>5.416666666666667</v>
      </c>
      <c r="BA20" s="62">
        <v>9.812629511425394E-4</v>
      </c>
      <c r="BB20" s="51" t="s">
        <v>109</v>
      </c>
      <c r="BC20" s="59" t="s">
        <v>116</v>
      </c>
      <c r="BD20" s="84">
        <v>6.3689506628485082E-7</v>
      </c>
      <c r="BE20" s="64">
        <v>9.6583320601847824E-4</v>
      </c>
      <c r="BF20" s="52" t="str">
        <f t="shared" ref="BF20:BF21" si="12">IF(BB20="","",BB20)</f>
        <v>ug/dscm</v>
      </c>
      <c r="BG20" s="59" t="s">
        <v>116</v>
      </c>
      <c r="BH20" s="84">
        <v>6.1902275015287141E-7</v>
      </c>
      <c r="BI20" s="64">
        <v>9.6629897774945376E-4</v>
      </c>
      <c r="BJ20" s="32" t="str">
        <f t="shared" ref="BJ20:BJ21" si="13">IF(BB20="","",BB20)</f>
        <v>ug/dscm</v>
      </c>
      <c r="BK20" s="59" t="s">
        <v>116</v>
      </c>
      <c r="BL20" s="84">
        <v>6.2064960155398313E-7</v>
      </c>
      <c r="BM20" s="61">
        <f t="shared" si="1"/>
        <v>9.7113171163682377E-4</v>
      </c>
      <c r="BN20" s="32" t="str">
        <f t="shared" si="2"/>
        <v>ug/dscm</v>
      </c>
      <c r="BO20" s="32">
        <f t="shared" si="3"/>
        <v>3</v>
      </c>
      <c r="BP20" s="52">
        <f t="shared" si="4"/>
        <v>6.2552247266390175E-7</v>
      </c>
      <c r="BQ20" s="58"/>
      <c r="BR20" s="59"/>
      <c r="BS20" s="59"/>
      <c r="BT20" s="60"/>
      <c r="BU20" s="9"/>
      <c r="BV20" s="9"/>
      <c r="BW20" s="9"/>
      <c r="BX20" s="9"/>
      <c r="BY20" s="9"/>
      <c r="BZ20" s="9"/>
      <c r="CA20" s="8"/>
    </row>
    <row r="21" spans="1:79" ht="15">
      <c r="A21" s="9"/>
      <c r="B21" s="65" t="s">
        <v>94</v>
      </c>
      <c r="C21" s="41" t="s">
        <v>95</v>
      </c>
      <c r="D21" s="41" t="s">
        <v>96</v>
      </c>
      <c r="E21" s="42" t="s">
        <v>97</v>
      </c>
      <c r="F21" s="43" t="s">
        <v>98</v>
      </c>
      <c r="G21" s="41" t="s">
        <v>99</v>
      </c>
      <c r="H21" s="56" t="s">
        <v>111</v>
      </c>
      <c r="I21" s="45" t="s">
        <v>132</v>
      </c>
      <c r="J21" s="45" t="s">
        <v>133</v>
      </c>
      <c r="K21" s="45" t="s">
        <v>114</v>
      </c>
      <c r="L21" s="57" t="s">
        <v>115</v>
      </c>
      <c r="M21" s="58">
        <v>2170</v>
      </c>
      <c r="N21" s="59">
        <v>2170</v>
      </c>
      <c r="O21" s="59">
        <v>2160</v>
      </c>
      <c r="P21" s="32">
        <f t="shared" si="5"/>
        <v>2166.6666666666665</v>
      </c>
      <c r="Q21" s="59" t="s">
        <v>105</v>
      </c>
      <c r="R21" s="60" t="s">
        <v>106</v>
      </c>
      <c r="S21" s="58">
        <v>47896</v>
      </c>
      <c r="T21" s="59">
        <v>47896</v>
      </c>
      <c r="U21" s="59">
        <v>47969</v>
      </c>
      <c r="V21" s="32">
        <f t="shared" si="10"/>
        <v>47920.333333333336</v>
      </c>
      <c r="W21" s="59" t="s">
        <v>107</v>
      </c>
      <c r="X21" s="60" t="s">
        <v>108</v>
      </c>
      <c r="Y21" s="59">
        <v>238676</v>
      </c>
      <c r="Z21" s="59">
        <v>210208</v>
      </c>
      <c r="AA21" s="59">
        <v>173260</v>
      </c>
      <c r="AB21" s="59">
        <v>17.579999999999998</v>
      </c>
      <c r="AC21" s="59">
        <v>139.80000000000001</v>
      </c>
      <c r="AD21" s="59">
        <v>29.93</v>
      </c>
      <c r="AE21" s="59">
        <v>5.9</v>
      </c>
      <c r="AF21" s="58">
        <v>242056</v>
      </c>
      <c r="AG21" s="59">
        <v>212971</v>
      </c>
      <c r="AH21" s="59">
        <v>171089</v>
      </c>
      <c r="AI21" s="59">
        <v>19.670000000000002</v>
      </c>
      <c r="AJ21" s="59">
        <v>139.80000000000001</v>
      </c>
      <c r="AK21" s="59">
        <v>29.9</v>
      </c>
      <c r="AL21" s="60">
        <v>5.23</v>
      </c>
      <c r="AM21" s="58">
        <v>240311</v>
      </c>
      <c r="AN21" s="59">
        <v>211613</v>
      </c>
      <c r="AO21" s="59">
        <v>171456</v>
      </c>
      <c r="AP21" s="59">
        <v>18.98</v>
      </c>
      <c r="AQ21" s="59">
        <v>139.9</v>
      </c>
      <c r="AR21" s="59">
        <v>29.93</v>
      </c>
      <c r="AS21" s="60">
        <v>5.12</v>
      </c>
      <c r="AT21" s="61">
        <f t="shared" si="11"/>
        <v>240347.66666666666</v>
      </c>
      <c r="AU21" s="52">
        <f t="shared" si="11"/>
        <v>211597.33333333334</v>
      </c>
      <c r="AV21" s="52">
        <f t="shared" si="11"/>
        <v>171935</v>
      </c>
      <c r="AW21" s="52">
        <f t="shared" si="11"/>
        <v>18.743333333333336</v>
      </c>
      <c r="AX21" s="52">
        <f t="shared" si="11"/>
        <v>139.83333333333334</v>
      </c>
      <c r="AY21" s="52">
        <f t="shared" si="11"/>
        <v>29.919999999999998</v>
      </c>
      <c r="AZ21" s="55">
        <f t="shared" si="11"/>
        <v>5.416666666666667</v>
      </c>
      <c r="BA21" s="62">
        <v>9.812629511425394E-4</v>
      </c>
      <c r="BB21" s="51" t="s">
        <v>109</v>
      </c>
      <c r="BC21" s="59" t="s">
        <v>116</v>
      </c>
      <c r="BD21" s="84">
        <v>6.3689506628485082E-7</v>
      </c>
      <c r="BE21" s="64">
        <v>1.2072915075230978E-2</v>
      </c>
      <c r="BF21" s="52" t="str">
        <f t="shared" si="12"/>
        <v>ug/dscm</v>
      </c>
      <c r="BG21" s="59" t="s">
        <v>116</v>
      </c>
      <c r="BH21" s="84">
        <v>7.7377843769108932E-6</v>
      </c>
      <c r="BI21" s="63">
        <v>1.1498957835218498E-3</v>
      </c>
      <c r="BJ21" s="32" t="str">
        <f t="shared" si="13"/>
        <v>ug/dscm</v>
      </c>
      <c r="BK21" s="59" t="s">
        <v>110</v>
      </c>
      <c r="BL21" s="86">
        <v>7.3857302584923978E-7</v>
      </c>
      <c r="BM21" s="61">
        <f t="shared" si="1"/>
        <v>4.7346912699651224E-3</v>
      </c>
      <c r="BN21" s="32" t="str">
        <f t="shared" si="2"/>
        <v>ug/dscm</v>
      </c>
      <c r="BO21" s="32">
        <f t="shared" si="3"/>
        <v>2</v>
      </c>
      <c r="BP21" s="52">
        <f t="shared" si="4"/>
        <v>3.0377508230149946E-6</v>
      </c>
      <c r="BQ21" s="58"/>
      <c r="BR21" s="59"/>
      <c r="BS21" s="59"/>
      <c r="BT21" s="60"/>
      <c r="BU21" s="9"/>
      <c r="BV21" s="9"/>
      <c r="BW21" s="9"/>
      <c r="BX21" s="9"/>
      <c r="BY21" s="9"/>
      <c r="BZ21" s="9"/>
      <c r="CA21" s="8"/>
    </row>
    <row r="22" spans="1:79" ht="15">
      <c r="A22" s="9"/>
      <c r="B22" s="65" t="s">
        <v>94</v>
      </c>
      <c r="C22" s="41" t="s">
        <v>95</v>
      </c>
      <c r="D22" s="41" t="s">
        <v>96</v>
      </c>
      <c r="E22" s="42" t="s">
        <v>97</v>
      </c>
      <c r="F22" s="43" t="s">
        <v>98</v>
      </c>
      <c r="G22" s="41" t="s">
        <v>99</v>
      </c>
      <c r="H22" s="56" t="s">
        <v>111</v>
      </c>
      <c r="I22" s="45" t="s">
        <v>134</v>
      </c>
      <c r="J22" s="45" t="s">
        <v>135</v>
      </c>
      <c r="K22" s="45" t="s">
        <v>114</v>
      </c>
      <c r="L22" s="57" t="s">
        <v>115</v>
      </c>
      <c r="M22" s="58">
        <v>2170</v>
      </c>
      <c r="N22" s="59">
        <v>2170</v>
      </c>
      <c r="O22" s="59">
        <v>2160</v>
      </c>
      <c r="P22" s="32">
        <f t="shared" si="5"/>
        <v>2166.6666666666665</v>
      </c>
      <c r="Q22" s="59" t="s">
        <v>105</v>
      </c>
      <c r="R22" s="60" t="s">
        <v>106</v>
      </c>
      <c r="S22" s="58">
        <v>47896</v>
      </c>
      <c r="T22" s="59">
        <v>47896</v>
      </c>
      <c r="U22" s="59">
        <v>47969</v>
      </c>
      <c r="V22" s="32">
        <f t="shared" si="6"/>
        <v>47920.333333333336</v>
      </c>
      <c r="W22" s="59" t="s">
        <v>107</v>
      </c>
      <c r="X22" s="60" t="s">
        <v>108</v>
      </c>
      <c r="Y22" s="59">
        <v>238676</v>
      </c>
      <c r="Z22" s="59">
        <v>210208</v>
      </c>
      <c r="AA22" s="59">
        <v>173260</v>
      </c>
      <c r="AB22" s="59">
        <v>17.579999999999998</v>
      </c>
      <c r="AC22" s="59">
        <v>139.80000000000001</v>
      </c>
      <c r="AD22" s="59">
        <v>29.93</v>
      </c>
      <c r="AE22" s="59">
        <v>5.9</v>
      </c>
      <c r="AF22" s="58">
        <v>242056</v>
      </c>
      <c r="AG22" s="59">
        <v>212971</v>
      </c>
      <c r="AH22" s="59">
        <v>171089</v>
      </c>
      <c r="AI22" s="59">
        <v>19.670000000000002</v>
      </c>
      <c r="AJ22" s="59">
        <v>139.80000000000001</v>
      </c>
      <c r="AK22" s="59">
        <v>29.9</v>
      </c>
      <c r="AL22" s="60">
        <v>5.23</v>
      </c>
      <c r="AM22" s="58">
        <v>240311</v>
      </c>
      <c r="AN22" s="59">
        <v>211613</v>
      </c>
      <c r="AO22" s="59">
        <v>171456</v>
      </c>
      <c r="AP22" s="59">
        <v>18.98</v>
      </c>
      <c r="AQ22" s="59">
        <v>139.9</v>
      </c>
      <c r="AR22" s="59">
        <v>29.93</v>
      </c>
      <c r="AS22" s="60">
        <v>5.12</v>
      </c>
      <c r="AT22" s="61">
        <f t="shared" si="0"/>
        <v>240347.66666666666</v>
      </c>
      <c r="AU22" s="52">
        <f t="shared" si="0"/>
        <v>211597.33333333334</v>
      </c>
      <c r="AV22" s="52">
        <f t="shared" si="0"/>
        <v>171935</v>
      </c>
      <c r="AW22" s="52">
        <f t="shared" si="0"/>
        <v>18.743333333333336</v>
      </c>
      <c r="AX22" s="52">
        <f t="shared" si="0"/>
        <v>139.83333333333334</v>
      </c>
      <c r="AY22" s="52">
        <f t="shared" si="0"/>
        <v>29.919999999999998</v>
      </c>
      <c r="AZ22" s="55">
        <f t="shared" si="0"/>
        <v>5.416666666666667</v>
      </c>
      <c r="BA22" s="62"/>
      <c r="BB22" s="51" t="s">
        <v>109</v>
      </c>
      <c r="BC22" s="59" t="s">
        <v>116</v>
      </c>
      <c r="BD22" s="85"/>
      <c r="BE22" s="64">
        <v>2.4145830150461955E-2</v>
      </c>
      <c r="BF22" s="52" t="str">
        <f t="shared" si="7"/>
        <v>ug/dscm</v>
      </c>
      <c r="BG22" s="59" t="s">
        <v>116</v>
      </c>
      <c r="BH22" s="84">
        <v>1.5475568753821786E-5</v>
      </c>
      <c r="BI22" s="64">
        <v>9.6629897774945376E-4</v>
      </c>
      <c r="BJ22" s="32" t="str">
        <f t="shared" si="8"/>
        <v>ug/dscm</v>
      </c>
      <c r="BK22" s="59" t="s">
        <v>116</v>
      </c>
      <c r="BL22" s="84">
        <v>6.2064960155398313E-7</v>
      </c>
      <c r="BM22" s="61">
        <f t="shared" si="1"/>
        <v>1.2556064564105705E-2</v>
      </c>
      <c r="BN22" s="32" t="str">
        <f t="shared" si="2"/>
        <v>ug/dscm</v>
      </c>
      <c r="BO22" s="32">
        <f t="shared" si="3"/>
        <v>3</v>
      </c>
      <c r="BP22" s="52">
        <f t="shared" si="4"/>
        <v>8.0481091776878846E-6</v>
      </c>
      <c r="BQ22" s="58"/>
      <c r="BR22" s="59"/>
      <c r="BS22" s="59"/>
      <c r="BT22" s="60"/>
      <c r="BU22" s="9"/>
      <c r="BV22" s="9"/>
      <c r="BW22" s="9"/>
      <c r="BX22" s="9"/>
      <c r="BY22" s="9"/>
      <c r="BZ22" s="9"/>
      <c r="CA22" s="8"/>
    </row>
    <row r="23" spans="1:79" ht="15">
      <c r="A23" s="9"/>
      <c r="B23" s="65" t="s">
        <v>94</v>
      </c>
      <c r="C23" s="41" t="s">
        <v>95</v>
      </c>
      <c r="D23" s="41" t="s">
        <v>96</v>
      </c>
      <c r="E23" s="42" t="s">
        <v>97</v>
      </c>
      <c r="F23" s="43" t="s">
        <v>98</v>
      </c>
      <c r="G23" s="41" t="s">
        <v>99</v>
      </c>
      <c r="H23" s="56" t="s">
        <v>111</v>
      </c>
      <c r="I23" s="45" t="s">
        <v>136</v>
      </c>
      <c r="J23" s="45" t="s">
        <v>137</v>
      </c>
      <c r="K23" s="45" t="s">
        <v>114</v>
      </c>
      <c r="L23" s="57" t="s">
        <v>115</v>
      </c>
      <c r="M23" s="58">
        <v>2170</v>
      </c>
      <c r="N23" s="59">
        <v>2170</v>
      </c>
      <c r="O23" s="59">
        <v>2160</v>
      </c>
      <c r="P23" s="32">
        <f t="shared" si="5"/>
        <v>2166.6666666666665</v>
      </c>
      <c r="Q23" s="59" t="s">
        <v>105</v>
      </c>
      <c r="R23" s="60" t="s">
        <v>106</v>
      </c>
      <c r="S23" s="58">
        <v>47896</v>
      </c>
      <c r="T23" s="59">
        <v>47896</v>
      </c>
      <c r="U23" s="59">
        <v>47969</v>
      </c>
      <c r="V23" s="32">
        <f t="shared" si="6"/>
        <v>47920.333333333336</v>
      </c>
      <c r="W23" s="59" t="s">
        <v>107</v>
      </c>
      <c r="X23" s="60" t="s">
        <v>108</v>
      </c>
      <c r="Y23" s="59">
        <v>238676</v>
      </c>
      <c r="Z23" s="59">
        <v>210208</v>
      </c>
      <c r="AA23" s="59">
        <v>173260</v>
      </c>
      <c r="AB23" s="59">
        <v>17.579999999999998</v>
      </c>
      <c r="AC23" s="59">
        <v>139.80000000000001</v>
      </c>
      <c r="AD23" s="59">
        <v>29.93</v>
      </c>
      <c r="AE23" s="59">
        <v>5.9</v>
      </c>
      <c r="AF23" s="58">
        <v>242056</v>
      </c>
      <c r="AG23" s="59">
        <v>212971</v>
      </c>
      <c r="AH23" s="59">
        <v>171089</v>
      </c>
      <c r="AI23" s="59">
        <v>19.670000000000002</v>
      </c>
      <c r="AJ23" s="59">
        <v>139.80000000000001</v>
      </c>
      <c r="AK23" s="59">
        <v>29.9</v>
      </c>
      <c r="AL23" s="60">
        <v>5.23</v>
      </c>
      <c r="AM23" s="58">
        <v>240311</v>
      </c>
      <c r="AN23" s="59">
        <v>211613</v>
      </c>
      <c r="AO23" s="59">
        <v>171456</v>
      </c>
      <c r="AP23" s="59">
        <v>18.98</v>
      </c>
      <c r="AQ23" s="59">
        <v>139.9</v>
      </c>
      <c r="AR23" s="59">
        <v>29.93</v>
      </c>
      <c r="AS23" s="60">
        <v>5.12</v>
      </c>
      <c r="AT23" s="61">
        <f t="shared" si="0"/>
        <v>240347.66666666666</v>
      </c>
      <c r="AU23" s="52">
        <f t="shared" si="0"/>
        <v>211597.33333333334</v>
      </c>
      <c r="AV23" s="52">
        <f t="shared" si="0"/>
        <v>171935</v>
      </c>
      <c r="AW23" s="52">
        <f t="shared" si="0"/>
        <v>18.743333333333336</v>
      </c>
      <c r="AX23" s="52">
        <f t="shared" si="0"/>
        <v>139.83333333333334</v>
      </c>
      <c r="AY23" s="52">
        <f t="shared" si="0"/>
        <v>29.919999999999998</v>
      </c>
      <c r="AZ23" s="55">
        <f t="shared" si="0"/>
        <v>5.416666666666667</v>
      </c>
      <c r="BA23" s="62">
        <v>9.812629511425394E-4</v>
      </c>
      <c r="BB23" s="51" t="s">
        <v>109</v>
      </c>
      <c r="BC23" s="59" t="s">
        <v>116</v>
      </c>
      <c r="BD23" s="84">
        <v>6.3689506628485082E-7</v>
      </c>
      <c r="BE23" s="64">
        <v>5.1913534823493201E-2</v>
      </c>
      <c r="BF23" s="52" t="str">
        <f t="shared" si="7"/>
        <v>ug/dscm</v>
      </c>
      <c r="BG23" s="59" t="s">
        <v>116</v>
      </c>
      <c r="BH23" s="84">
        <v>3.327247282071684E-5</v>
      </c>
      <c r="BI23" s="63">
        <v>8.2135413108703568E-3</v>
      </c>
      <c r="BJ23" s="32" t="str">
        <f t="shared" si="8"/>
        <v>ug/dscm</v>
      </c>
      <c r="BK23" s="59" t="s">
        <v>110</v>
      </c>
      <c r="BL23" s="86">
        <v>5.2755216132088564E-6</v>
      </c>
      <c r="BM23" s="61">
        <f t="shared" si="1"/>
        <v>2.0369446361835363E-2</v>
      </c>
      <c r="BN23" s="32" t="str">
        <f t="shared" si="2"/>
        <v>ug/dscm</v>
      </c>
      <c r="BO23" s="32">
        <f t="shared" si="3"/>
        <v>2</v>
      </c>
      <c r="BP23" s="52">
        <f t="shared" si="4"/>
        <v>1.3061629833403514E-5</v>
      </c>
      <c r="BQ23" s="58"/>
      <c r="BR23" s="59"/>
      <c r="BS23" s="59"/>
      <c r="BT23" s="60"/>
      <c r="BU23" s="9"/>
      <c r="BV23" s="9"/>
      <c r="BW23" s="9"/>
      <c r="BX23" s="9"/>
      <c r="BY23" s="9"/>
      <c r="BZ23" s="9"/>
      <c r="CA23" s="8"/>
    </row>
    <row r="24" spans="1:79" ht="15">
      <c r="A24" s="9"/>
      <c r="B24" s="65" t="s">
        <v>94</v>
      </c>
      <c r="C24" s="41" t="s">
        <v>95</v>
      </c>
      <c r="D24" s="41" t="s">
        <v>96</v>
      </c>
      <c r="E24" s="42" t="s">
        <v>97</v>
      </c>
      <c r="F24" s="43" t="s">
        <v>98</v>
      </c>
      <c r="G24" s="41" t="s">
        <v>99</v>
      </c>
      <c r="H24" s="56" t="s">
        <v>111</v>
      </c>
      <c r="I24" s="45" t="s">
        <v>138</v>
      </c>
      <c r="J24" s="45" t="s">
        <v>139</v>
      </c>
      <c r="K24" s="45" t="s">
        <v>114</v>
      </c>
      <c r="L24" s="57" t="s">
        <v>115</v>
      </c>
      <c r="M24" s="58">
        <v>2170</v>
      </c>
      <c r="N24" s="59">
        <v>2170</v>
      </c>
      <c r="O24" s="59">
        <v>2160</v>
      </c>
      <c r="P24" s="32">
        <f t="shared" si="5"/>
        <v>2166.6666666666665</v>
      </c>
      <c r="Q24" s="59" t="s">
        <v>105</v>
      </c>
      <c r="R24" s="60" t="s">
        <v>106</v>
      </c>
      <c r="S24" s="58">
        <v>47896</v>
      </c>
      <c r="T24" s="59">
        <v>47896</v>
      </c>
      <c r="U24" s="59">
        <v>47969</v>
      </c>
      <c r="V24" s="32">
        <f t="shared" si="6"/>
        <v>47920.333333333336</v>
      </c>
      <c r="W24" s="59" t="s">
        <v>107</v>
      </c>
      <c r="X24" s="60" t="s">
        <v>108</v>
      </c>
      <c r="Y24" s="59">
        <v>238676</v>
      </c>
      <c r="Z24" s="59">
        <v>210208</v>
      </c>
      <c r="AA24" s="59">
        <v>173260</v>
      </c>
      <c r="AB24" s="59">
        <v>17.579999999999998</v>
      </c>
      <c r="AC24" s="59">
        <v>139.80000000000001</v>
      </c>
      <c r="AD24" s="59">
        <v>29.93</v>
      </c>
      <c r="AE24" s="59">
        <v>5.9</v>
      </c>
      <c r="AF24" s="58">
        <v>242056</v>
      </c>
      <c r="AG24" s="59">
        <v>212971</v>
      </c>
      <c r="AH24" s="59">
        <v>171089</v>
      </c>
      <c r="AI24" s="59">
        <v>19.670000000000002</v>
      </c>
      <c r="AJ24" s="59">
        <v>139.80000000000001</v>
      </c>
      <c r="AK24" s="59">
        <v>29.9</v>
      </c>
      <c r="AL24" s="60">
        <v>5.23</v>
      </c>
      <c r="AM24" s="58">
        <v>240311</v>
      </c>
      <c r="AN24" s="59">
        <v>211613</v>
      </c>
      <c r="AO24" s="59">
        <v>171456</v>
      </c>
      <c r="AP24" s="59">
        <v>18.98</v>
      </c>
      <c r="AQ24" s="59">
        <v>139.9</v>
      </c>
      <c r="AR24" s="59">
        <v>29.93</v>
      </c>
      <c r="AS24" s="60">
        <v>5.12</v>
      </c>
      <c r="AT24" s="61">
        <f t="shared" si="0"/>
        <v>240347.66666666666</v>
      </c>
      <c r="AU24" s="52">
        <f t="shared" si="0"/>
        <v>211597.33333333334</v>
      </c>
      <c r="AV24" s="52">
        <f t="shared" si="0"/>
        <v>171935</v>
      </c>
      <c r="AW24" s="52">
        <f t="shared" si="0"/>
        <v>18.743333333333336</v>
      </c>
      <c r="AX24" s="52">
        <f t="shared" si="0"/>
        <v>139.83333333333334</v>
      </c>
      <c r="AY24" s="52">
        <f t="shared" si="0"/>
        <v>29.919999999999998</v>
      </c>
      <c r="AZ24" s="55">
        <f t="shared" si="0"/>
        <v>5.416666666666667</v>
      </c>
      <c r="BA24" s="62">
        <v>0.22102947974485701</v>
      </c>
      <c r="BB24" s="51" t="s">
        <v>109</v>
      </c>
      <c r="BC24" s="59" t="s">
        <v>116</v>
      </c>
      <c r="BD24" s="84">
        <v>1.4346061368066267E-4</v>
      </c>
      <c r="BE24" s="64">
        <v>0.11638290132522662</v>
      </c>
      <c r="BF24" s="52" t="str">
        <f t="shared" si="7"/>
        <v>ug/dscm</v>
      </c>
      <c r="BG24" s="59" t="s">
        <v>116</v>
      </c>
      <c r="BH24" s="84">
        <v>7.459224139342102E-5</v>
      </c>
      <c r="BI24" s="64">
        <v>8.4551160553077195E-2</v>
      </c>
      <c r="BJ24" s="32" t="str">
        <f t="shared" si="8"/>
        <v>ug/dscm</v>
      </c>
      <c r="BK24" s="59" t="s">
        <v>116</v>
      </c>
      <c r="BL24" s="84">
        <v>5.430684013597351E-5</v>
      </c>
      <c r="BM24" s="61">
        <f t="shared" si="1"/>
        <v>0.14065451387438696</v>
      </c>
      <c r="BN24" s="32" t="str">
        <f t="shared" si="2"/>
        <v>ug/dscm</v>
      </c>
      <c r="BO24" s="32">
        <f t="shared" si="3"/>
        <v>3</v>
      </c>
      <c r="BP24" s="52">
        <f t="shared" si="4"/>
        <v>9.0786565070019064E-5</v>
      </c>
      <c r="BQ24" s="58"/>
      <c r="BR24" s="59"/>
      <c r="BS24" s="59"/>
      <c r="BT24" s="60"/>
      <c r="BU24" s="9"/>
      <c r="BV24" s="9"/>
      <c r="BW24" s="9"/>
      <c r="BX24" s="9"/>
      <c r="BY24" s="9"/>
      <c r="BZ24" s="9"/>
      <c r="CA24" s="8"/>
    </row>
    <row r="25" spans="1:79" ht="15">
      <c r="A25" s="9"/>
      <c r="B25" s="65" t="s">
        <v>94</v>
      </c>
      <c r="C25" s="41" t="s">
        <v>95</v>
      </c>
      <c r="D25" s="41" t="s">
        <v>96</v>
      </c>
      <c r="E25" s="42" t="s">
        <v>97</v>
      </c>
      <c r="F25" s="43" t="s">
        <v>98</v>
      </c>
      <c r="G25" s="41" t="s">
        <v>99</v>
      </c>
      <c r="H25" s="56" t="s">
        <v>111</v>
      </c>
      <c r="I25" s="45" t="s">
        <v>140</v>
      </c>
      <c r="J25" s="45" t="s">
        <v>141</v>
      </c>
      <c r="K25" s="45" t="s">
        <v>114</v>
      </c>
      <c r="L25" s="57" t="s">
        <v>115</v>
      </c>
      <c r="M25" s="58">
        <v>2170</v>
      </c>
      <c r="N25" s="59">
        <v>2170</v>
      </c>
      <c r="O25" s="59">
        <v>2160</v>
      </c>
      <c r="P25" s="32">
        <f t="shared" si="5"/>
        <v>2166.6666666666665</v>
      </c>
      <c r="Q25" s="59" t="s">
        <v>105</v>
      </c>
      <c r="R25" s="60" t="s">
        <v>106</v>
      </c>
      <c r="S25" s="58">
        <v>47896</v>
      </c>
      <c r="T25" s="59">
        <v>47896</v>
      </c>
      <c r="U25" s="59">
        <v>47969</v>
      </c>
      <c r="V25" s="32">
        <f t="shared" si="6"/>
        <v>47920.333333333336</v>
      </c>
      <c r="W25" s="59" t="s">
        <v>107</v>
      </c>
      <c r="X25" s="60" t="s">
        <v>108</v>
      </c>
      <c r="Y25" s="59">
        <v>238676</v>
      </c>
      <c r="Z25" s="59">
        <v>210208</v>
      </c>
      <c r="AA25" s="59">
        <v>173260</v>
      </c>
      <c r="AB25" s="59">
        <v>17.579999999999998</v>
      </c>
      <c r="AC25" s="59">
        <v>139.80000000000001</v>
      </c>
      <c r="AD25" s="59">
        <v>29.93</v>
      </c>
      <c r="AE25" s="59">
        <v>5.9</v>
      </c>
      <c r="AF25" s="58">
        <v>242056</v>
      </c>
      <c r="AG25" s="59">
        <v>212971</v>
      </c>
      <c r="AH25" s="59">
        <v>171089</v>
      </c>
      <c r="AI25" s="59">
        <v>19.670000000000002</v>
      </c>
      <c r="AJ25" s="59">
        <v>139.80000000000001</v>
      </c>
      <c r="AK25" s="59">
        <v>29.9</v>
      </c>
      <c r="AL25" s="60">
        <v>5.23</v>
      </c>
      <c r="AM25" s="58">
        <v>240311</v>
      </c>
      <c r="AN25" s="59">
        <v>211613</v>
      </c>
      <c r="AO25" s="59">
        <v>171456</v>
      </c>
      <c r="AP25" s="59">
        <v>18.98</v>
      </c>
      <c r="AQ25" s="59">
        <v>139.9</v>
      </c>
      <c r="AR25" s="59">
        <v>29.93</v>
      </c>
      <c r="AS25" s="60">
        <v>5.12</v>
      </c>
      <c r="AT25" s="61">
        <f t="shared" si="0"/>
        <v>240347.66666666666</v>
      </c>
      <c r="AU25" s="52">
        <f t="shared" si="0"/>
        <v>211597.33333333334</v>
      </c>
      <c r="AV25" s="52">
        <f t="shared" si="0"/>
        <v>171935</v>
      </c>
      <c r="AW25" s="52">
        <f t="shared" si="0"/>
        <v>18.743333333333336</v>
      </c>
      <c r="AX25" s="52">
        <f t="shared" si="0"/>
        <v>139.83333333333334</v>
      </c>
      <c r="AY25" s="52">
        <f t="shared" si="0"/>
        <v>29.919999999999998</v>
      </c>
      <c r="AZ25" s="55">
        <f t="shared" si="0"/>
        <v>5.416666666666667</v>
      </c>
      <c r="BA25" s="62">
        <v>2.67394154186342E-3</v>
      </c>
      <c r="BB25" s="51" t="s">
        <v>109</v>
      </c>
      <c r="BC25" s="59" t="s">
        <v>116</v>
      </c>
      <c r="BD25" s="84">
        <v>1.7355390556262185E-6</v>
      </c>
      <c r="BE25" s="64">
        <v>2.4628746753471193E-3</v>
      </c>
      <c r="BF25" s="52" t="str">
        <f t="shared" si="7"/>
        <v>ug/dscm</v>
      </c>
      <c r="BG25" s="59" t="s">
        <v>116</v>
      </c>
      <c r="BH25" s="84">
        <v>1.5785080128898224E-6</v>
      </c>
      <c r="BI25" s="64">
        <v>9.6629897774945376E-4</v>
      </c>
      <c r="BJ25" s="32" t="str">
        <f t="shared" si="8"/>
        <v>ug/dscm</v>
      </c>
      <c r="BK25" s="59" t="s">
        <v>116</v>
      </c>
      <c r="BL25" s="84">
        <v>6.2064960155398313E-7</v>
      </c>
      <c r="BM25" s="61">
        <f t="shared" si="1"/>
        <v>2.0343717316533309E-3</v>
      </c>
      <c r="BN25" s="32" t="str">
        <f t="shared" si="2"/>
        <v>ug/dscm</v>
      </c>
      <c r="BO25" s="32">
        <f t="shared" si="3"/>
        <v>3</v>
      </c>
      <c r="BP25" s="52">
        <f t="shared" si="4"/>
        <v>1.3115655566900079E-6</v>
      </c>
      <c r="BQ25" s="58"/>
      <c r="BR25" s="59"/>
      <c r="BS25" s="59"/>
      <c r="BT25" s="60"/>
      <c r="BU25" s="9"/>
      <c r="BV25" s="9"/>
      <c r="BW25" s="9"/>
      <c r="BX25" s="9"/>
      <c r="BY25" s="9"/>
      <c r="BZ25" s="9"/>
      <c r="CA25" s="8"/>
    </row>
    <row r="26" spans="1:79" ht="15">
      <c r="A26" s="9"/>
      <c r="B26" s="65" t="s">
        <v>94</v>
      </c>
      <c r="C26" s="41" t="s">
        <v>95</v>
      </c>
      <c r="D26" s="41" t="s">
        <v>96</v>
      </c>
      <c r="E26" s="42" t="s">
        <v>97</v>
      </c>
      <c r="F26" s="43" t="s">
        <v>98</v>
      </c>
      <c r="G26" s="41" t="s">
        <v>99</v>
      </c>
      <c r="H26" s="56" t="s">
        <v>111</v>
      </c>
      <c r="I26" s="45" t="s">
        <v>142</v>
      </c>
      <c r="J26" s="45" t="s">
        <v>143</v>
      </c>
      <c r="K26" s="45" t="s">
        <v>114</v>
      </c>
      <c r="L26" s="57" t="s">
        <v>115</v>
      </c>
      <c r="M26" s="58">
        <v>2170</v>
      </c>
      <c r="N26" s="59">
        <v>2170</v>
      </c>
      <c r="O26" s="59">
        <v>2160</v>
      </c>
      <c r="P26" s="32">
        <f t="shared" si="5"/>
        <v>2166.6666666666665</v>
      </c>
      <c r="Q26" s="59" t="s">
        <v>105</v>
      </c>
      <c r="R26" s="60" t="s">
        <v>106</v>
      </c>
      <c r="S26" s="58">
        <v>47896</v>
      </c>
      <c r="T26" s="59">
        <v>47896</v>
      </c>
      <c r="U26" s="59">
        <v>47969</v>
      </c>
      <c r="V26" s="32">
        <f t="shared" si="6"/>
        <v>47920.333333333336</v>
      </c>
      <c r="W26" s="59" t="s">
        <v>107</v>
      </c>
      <c r="X26" s="60" t="s">
        <v>108</v>
      </c>
      <c r="Y26" s="59">
        <v>238676</v>
      </c>
      <c r="Z26" s="59">
        <v>210208</v>
      </c>
      <c r="AA26" s="59">
        <v>173260</v>
      </c>
      <c r="AB26" s="59">
        <v>17.579999999999998</v>
      </c>
      <c r="AC26" s="59">
        <v>139.80000000000001</v>
      </c>
      <c r="AD26" s="59">
        <v>29.93</v>
      </c>
      <c r="AE26" s="59">
        <v>5.9</v>
      </c>
      <c r="AF26" s="58">
        <v>242056</v>
      </c>
      <c r="AG26" s="59">
        <v>212971</v>
      </c>
      <c r="AH26" s="59">
        <v>171089</v>
      </c>
      <c r="AI26" s="59">
        <v>19.670000000000002</v>
      </c>
      <c r="AJ26" s="59">
        <v>139.80000000000001</v>
      </c>
      <c r="AK26" s="59">
        <v>29.9</v>
      </c>
      <c r="AL26" s="60">
        <v>5.23</v>
      </c>
      <c r="AM26" s="58">
        <v>240311</v>
      </c>
      <c r="AN26" s="59">
        <v>211613</v>
      </c>
      <c r="AO26" s="59">
        <v>171456</v>
      </c>
      <c r="AP26" s="59">
        <v>18.98</v>
      </c>
      <c r="AQ26" s="59">
        <v>139.9</v>
      </c>
      <c r="AR26" s="59">
        <v>29.93</v>
      </c>
      <c r="AS26" s="60">
        <v>5.12</v>
      </c>
      <c r="AT26" s="61">
        <f t="shared" si="0"/>
        <v>240347.66666666666</v>
      </c>
      <c r="AU26" s="52">
        <f t="shared" si="0"/>
        <v>211597.33333333334</v>
      </c>
      <c r="AV26" s="52">
        <f t="shared" si="0"/>
        <v>171935</v>
      </c>
      <c r="AW26" s="52">
        <f t="shared" si="0"/>
        <v>18.743333333333336</v>
      </c>
      <c r="AX26" s="52">
        <f t="shared" si="0"/>
        <v>139.83333333333334</v>
      </c>
      <c r="AY26" s="52">
        <f t="shared" si="0"/>
        <v>29.919999999999998</v>
      </c>
      <c r="AZ26" s="55">
        <f t="shared" si="0"/>
        <v>5.416666666666667</v>
      </c>
      <c r="BA26" s="62">
        <v>9.812629511425394E-4</v>
      </c>
      <c r="BB26" s="51" t="s">
        <v>109</v>
      </c>
      <c r="BC26" s="59" t="s">
        <v>116</v>
      </c>
      <c r="BD26" s="84">
        <v>6.3689506628485082E-7</v>
      </c>
      <c r="BE26" s="64">
        <v>1.4487498090277173E-3</v>
      </c>
      <c r="BF26" s="52" t="str">
        <f t="shared" si="7"/>
        <v>ug/dscm</v>
      </c>
      <c r="BG26" s="59" t="s">
        <v>116</v>
      </c>
      <c r="BH26" s="84">
        <v>9.2853412522930717E-7</v>
      </c>
      <c r="BI26" s="64">
        <v>9.6629897774945376E-4</v>
      </c>
      <c r="BJ26" s="32" t="str">
        <f t="shared" si="8"/>
        <v>ug/dscm</v>
      </c>
      <c r="BK26" s="59" t="s">
        <v>116</v>
      </c>
      <c r="BL26" s="84">
        <v>6.2064960155398313E-7</v>
      </c>
      <c r="BM26" s="61">
        <f t="shared" si="1"/>
        <v>1.1321039126399035E-3</v>
      </c>
      <c r="BN26" s="32" t="str">
        <f t="shared" si="2"/>
        <v>ug/dscm</v>
      </c>
      <c r="BO26" s="32">
        <f t="shared" si="3"/>
        <v>3</v>
      </c>
      <c r="BP26" s="52">
        <f t="shared" si="4"/>
        <v>7.286929310227137E-7</v>
      </c>
      <c r="BQ26" s="58"/>
      <c r="BR26" s="59"/>
      <c r="BS26" s="59"/>
      <c r="BT26" s="60"/>
      <c r="BU26" s="9"/>
      <c r="BV26" s="9"/>
      <c r="BW26" s="9"/>
      <c r="BX26" s="9"/>
      <c r="BY26" s="9"/>
      <c r="BZ26" s="9"/>
      <c r="CA26" s="8"/>
    </row>
    <row r="27" spans="1:79" ht="15">
      <c r="A27" s="9"/>
      <c r="B27" s="65" t="s">
        <v>94</v>
      </c>
      <c r="C27" s="41" t="s">
        <v>95</v>
      </c>
      <c r="D27" s="41" t="s">
        <v>96</v>
      </c>
      <c r="E27" s="42" t="s">
        <v>97</v>
      </c>
      <c r="F27" s="43" t="s">
        <v>98</v>
      </c>
      <c r="G27" s="41" t="s">
        <v>99</v>
      </c>
      <c r="H27" s="56" t="s">
        <v>111</v>
      </c>
      <c r="I27" s="45" t="s">
        <v>144</v>
      </c>
      <c r="J27" s="45" t="s">
        <v>145</v>
      </c>
      <c r="K27" s="45" t="s">
        <v>114</v>
      </c>
      <c r="L27" s="57" t="s">
        <v>115</v>
      </c>
      <c r="M27" s="58">
        <v>2170</v>
      </c>
      <c r="N27" s="59">
        <v>2170</v>
      </c>
      <c r="O27" s="59">
        <v>2160</v>
      </c>
      <c r="P27" s="32">
        <f t="shared" si="5"/>
        <v>2166.6666666666665</v>
      </c>
      <c r="Q27" s="59" t="s">
        <v>105</v>
      </c>
      <c r="R27" s="60" t="s">
        <v>106</v>
      </c>
      <c r="S27" s="58">
        <v>47896</v>
      </c>
      <c r="T27" s="59">
        <v>47896</v>
      </c>
      <c r="U27" s="59">
        <v>47969</v>
      </c>
      <c r="V27" s="32">
        <f t="shared" si="6"/>
        <v>47920.333333333336</v>
      </c>
      <c r="W27" s="59" t="s">
        <v>107</v>
      </c>
      <c r="X27" s="60" t="s">
        <v>108</v>
      </c>
      <c r="Y27" s="59">
        <v>238676</v>
      </c>
      <c r="Z27" s="59">
        <v>210208</v>
      </c>
      <c r="AA27" s="59">
        <v>173260</v>
      </c>
      <c r="AB27" s="59">
        <v>17.579999999999998</v>
      </c>
      <c r="AC27" s="59">
        <v>139.80000000000001</v>
      </c>
      <c r="AD27" s="59">
        <v>29.93</v>
      </c>
      <c r="AE27" s="59">
        <v>5.9</v>
      </c>
      <c r="AF27" s="58">
        <v>242056</v>
      </c>
      <c r="AG27" s="59">
        <v>212971</v>
      </c>
      <c r="AH27" s="59">
        <v>171089</v>
      </c>
      <c r="AI27" s="59">
        <v>19.670000000000002</v>
      </c>
      <c r="AJ27" s="59">
        <v>139.80000000000001</v>
      </c>
      <c r="AK27" s="59">
        <v>29.9</v>
      </c>
      <c r="AL27" s="60">
        <v>5.23</v>
      </c>
      <c r="AM27" s="58">
        <v>240311</v>
      </c>
      <c r="AN27" s="59">
        <v>211613</v>
      </c>
      <c r="AO27" s="59">
        <v>171456</v>
      </c>
      <c r="AP27" s="59">
        <v>18.98</v>
      </c>
      <c r="AQ27" s="59">
        <v>139.9</v>
      </c>
      <c r="AR27" s="59">
        <v>29.93</v>
      </c>
      <c r="AS27" s="60">
        <v>5.12</v>
      </c>
      <c r="AT27" s="61">
        <f t="shared" si="0"/>
        <v>240347.66666666666</v>
      </c>
      <c r="AU27" s="52">
        <f t="shared" si="0"/>
        <v>211597.33333333334</v>
      </c>
      <c r="AV27" s="52">
        <f t="shared" si="0"/>
        <v>171935</v>
      </c>
      <c r="AW27" s="52">
        <f t="shared" si="0"/>
        <v>18.743333333333336</v>
      </c>
      <c r="AX27" s="52">
        <f t="shared" si="0"/>
        <v>139.83333333333334</v>
      </c>
      <c r="AY27" s="52">
        <f t="shared" si="0"/>
        <v>29.919999999999998</v>
      </c>
      <c r="AZ27" s="55">
        <f t="shared" si="0"/>
        <v>5.416666666666667</v>
      </c>
      <c r="BA27" s="62">
        <v>5.6422619690696006E-4</v>
      </c>
      <c r="BB27" s="51" t="s">
        <v>109</v>
      </c>
      <c r="BC27" s="59" t="s">
        <v>116</v>
      </c>
      <c r="BD27" s="84">
        <v>3.6621466311378921E-7</v>
      </c>
      <c r="BE27" s="64">
        <v>5.5535409346062496E-4</v>
      </c>
      <c r="BF27" s="52" t="str">
        <f t="shared" si="7"/>
        <v>ug/dscm</v>
      </c>
      <c r="BG27" s="59" t="s">
        <v>116</v>
      </c>
      <c r="BH27" s="84">
        <v>3.5593808133790111E-7</v>
      </c>
      <c r="BI27" s="64">
        <v>5.5562191220593585E-4</v>
      </c>
      <c r="BJ27" s="32" t="str">
        <f t="shared" si="8"/>
        <v>ug/dscm</v>
      </c>
      <c r="BK27" s="59" t="s">
        <v>116</v>
      </c>
      <c r="BL27" s="84">
        <v>3.5687352089354025E-7</v>
      </c>
      <c r="BM27" s="61">
        <f t="shared" si="1"/>
        <v>5.5840073419117359E-4</v>
      </c>
      <c r="BN27" s="32" t="str">
        <f t="shared" si="2"/>
        <v>ug/dscm</v>
      </c>
      <c r="BO27" s="32">
        <f t="shared" si="3"/>
        <v>3</v>
      </c>
      <c r="BP27" s="52">
        <f t="shared" si="4"/>
        <v>3.596754217817435E-7</v>
      </c>
      <c r="BQ27" s="58"/>
      <c r="BR27" s="59"/>
      <c r="BS27" s="59"/>
      <c r="BT27" s="60"/>
      <c r="BU27" s="9"/>
      <c r="BV27" s="9"/>
      <c r="BW27" s="9"/>
      <c r="BX27" s="9"/>
      <c r="BY27" s="9"/>
      <c r="BZ27" s="9"/>
      <c r="CA27" s="8"/>
    </row>
    <row r="28" spans="1:79" ht="15">
      <c r="A28" s="9"/>
      <c r="B28" s="65" t="s">
        <v>94</v>
      </c>
      <c r="C28" s="41" t="s">
        <v>95</v>
      </c>
      <c r="D28" s="41" t="s">
        <v>96</v>
      </c>
      <c r="E28" s="42" t="s">
        <v>97</v>
      </c>
      <c r="F28" s="43" t="s">
        <v>98</v>
      </c>
      <c r="G28" s="41" t="s">
        <v>99</v>
      </c>
      <c r="H28" s="56" t="s">
        <v>111</v>
      </c>
      <c r="I28" s="45" t="s">
        <v>146</v>
      </c>
      <c r="J28" s="45" t="s">
        <v>147</v>
      </c>
      <c r="K28" s="45" t="s">
        <v>114</v>
      </c>
      <c r="L28" s="57" t="s">
        <v>115</v>
      </c>
      <c r="M28" s="58">
        <v>2170</v>
      </c>
      <c r="N28" s="59">
        <v>2170</v>
      </c>
      <c r="O28" s="59">
        <v>2160</v>
      </c>
      <c r="P28" s="32">
        <f t="shared" si="5"/>
        <v>2166.6666666666665</v>
      </c>
      <c r="Q28" s="59" t="s">
        <v>105</v>
      </c>
      <c r="R28" s="60" t="s">
        <v>106</v>
      </c>
      <c r="S28" s="58">
        <v>47896</v>
      </c>
      <c r="T28" s="59">
        <v>47896</v>
      </c>
      <c r="U28" s="59">
        <v>47969</v>
      </c>
      <c r="V28" s="32">
        <f t="shared" si="6"/>
        <v>47920.333333333336</v>
      </c>
      <c r="W28" s="59" t="s">
        <v>107</v>
      </c>
      <c r="X28" s="60" t="s">
        <v>108</v>
      </c>
      <c r="Y28" s="59">
        <v>238676</v>
      </c>
      <c r="Z28" s="59">
        <v>210208</v>
      </c>
      <c r="AA28" s="59">
        <v>173260</v>
      </c>
      <c r="AB28" s="59">
        <v>17.579999999999998</v>
      </c>
      <c r="AC28" s="59">
        <v>139.80000000000001</v>
      </c>
      <c r="AD28" s="59">
        <v>29.93</v>
      </c>
      <c r="AE28" s="59">
        <v>5.9</v>
      </c>
      <c r="AF28" s="58">
        <v>242056</v>
      </c>
      <c r="AG28" s="59">
        <v>212971</v>
      </c>
      <c r="AH28" s="59">
        <v>171089</v>
      </c>
      <c r="AI28" s="59">
        <v>19.670000000000002</v>
      </c>
      <c r="AJ28" s="59">
        <v>139.80000000000001</v>
      </c>
      <c r="AK28" s="59">
        <v>29.9</v>
      </c>
      <c r="AL28" s="60">
        <v>5.23</v>
      </c>
      <c r="AM28" s="58">
        <v>240311</v>
      </c>
      <c r="AN28" s="59">
        <v>211613</v>
      </c>
      <c r="AO28" s="59">
        <v>171456</v>
      </c>
      <c r="AP28" s="59">
        <v>18.98</v>
      </c>
      <c r="AQ28" s="59">
        <v>139.9</v>
      </c>
      <c r="AR28" s="59">
        <v>29.93</v>
      </c>
      <c r="AS28" s="60">
        <v>5.12</v>
      </c>
      <c r="AT28" s="61">
        <f t="shared" ref="AT28:AZ43" si="14">IF(AND(Y28="",AF28="",AM28=""),"",AVERAGE(Y28,AF28,AM28))</f>
        <v>240347.66666666666</v>
      </c>
      <c r="AU28" s="52">
        <f t="shared" si="14"/>
        <v>211597.33333333334</v>
      </c>
      <c r="AV28" s="52">
        <f t="shared" si="14"/>
        <v>171935</v>
      </c>
      <c r="AW28" s="52">
        <f t="shared" si="14"/>
        <v>18.743333333333336</v>
      </c>
      <c r="AX28" s="52">
        <f t="shared" si="14"/>
        <v>139.83333333333334</v>
      </c>
      <c r="AY28" s="52">
        <f t="shared" si="14"/>
        <v>29.919999999999998</v>
      </c>
      <c r="AZ28" s="55">
        <f t="shared" si="14"/>
        <v>5.416666666666667</v>
      </c>
      <c r="BA28" s="62">
        <v>9.812629511425394E-4</v>
      </c>
      <c r="BB28" s="51" t="s">
        <v>109</v>
      </c>
      <c r="BC28" s="59" t="s">
        <v>116</v>
      </c>
      <c r="BD28" s="84">
        <v>6.3689506628485082E-7</v>
      </c>
      <c r="BE28" s="64">
        <v>9.6583320601847824E-4</v>
      </c>
      <c r="BF28" s="52" t="str">
        <f t="shared" si="7"/>
        <v>ug/dscm</v>
      </c>
      <c r="BG28" s="59" t="s">
        <v>116</v>
      </c>
      <c r="BH28" s="84">
        <v>6.1902275015287141E-7</v>
      </c>
      <c r="BI28" s="64">
        <v>9.6629897774945376E-4</v>
      </c>
      <c r="BJ28" s="32" t="str">
        <f t="shared" si="8"/>
        <v>ug/dscm</v>
      </c>
      <c r="BK28" s="59" t="s">
        <v>116</v>
      </c>
      <c r="BL28" s="84">
        <v>6.2064960155398313E-7</v>
      </c>
      <c r="BM28" s="61">
        <f t="shared" si="1"/>
        <v>9.7113171163682377E-4</v>
      </c>
      <c r="BN28" s="32" t="str">
        <f t="shared" si="2"/>
        <v>ug/dscm</v>
      </c>
      <c r="BO28" s="32">
        <f t="shared" si="3"/>
        <v>3</v>
      </c>
      <c r="BP28" s="52">
        <f t="shared" si="4"/>
        <v>6.2552247266390175E-7</v>
      </c>
      <c r="BQ28" s="58"/>
      <c r="BR28" s="59"/>
      <c r="BS28" s="59"/>
      <c r="BT28" s="60"/>
      <c r="BU28" s="9"/>
      <c r="BV28" s="9"/>
      <c r="BW28" s="9"/>
      <c r="BX28" s="9"/>
      <c r="BY28" s="9"/>
      <c r="BZ28" s="9"/>
      <c r="CA28" s="8"/>
    </row>
    <row r="29" spans="1:79" ht="15">
      <c r="A29" s="9"/>
      <c r="B29" s="65" t="s">
        <v>94</v>
      </c>
      <c r="C29" s="41" t="s">
        <v>95</v>
      </c>
      <c r="D29" s="41" t="s">
        <v>96</v>
      </c>
      <c r="E29" s="42" t="s">
        <v>97</v>
      </c>
      <c r="F29" s="43" t="s">
        <v>98</v>
      </c>
      <c r="G29" s="41" t="s">
        <v>99</v>
      </c>
      <c r="H29" s="56" t="s">
        <v>111</v>
      </c>
      <c r="I29" s="45" t="s">
        <v>148</v>
      </c>
      <c r="J29" s="45" t="s">
        <v>149</v>
      </c>
      <c r="K29" s="45" t="s">
        <v>114</v>
      </c>
      <c r="L29" s="57" t="s">
        <v>115</v>
      </c>
      <c r="M29" s="58">
        <v>2170</v>
      </c>
      <c r="N29" s="59">
        <v>2170</v>
      </c>
      <c r="O29" s="59">
        <v>2160</v>
      </c>
      <c r="P29" s="32">
        <f t="shared" si="5"/>
        <v>2166.6666666666665</v>
      </c>
      <c r="Q29" s="59" t="s">
        <v>105</v>
      </c>
      <c r="R29" s="60" t="s">
        <v>106</v>
      </c>
      <c r="S29" s="58">
        <v>47896</v>
      </c>
      <c r="T29" s="59">
        <v>47896</v>
      </c>
      <c r="U29" s="59">
        <v>47969</v>
      </c>
      <c r="V29" s="32">
        <f t="shared" si="6"/>
        <v>47920.333333333336</v>
      </c>
      <c r="W29" s="59" t="s">
        <v>107</v>
      </c>
      <c r="X29" s="60" t="s">
        <v>108</v>
      </c>
      <c r="Y29" s="59">
        <v>238676</v>
      </c>
      <c r="Z29" s="59">
        <v>210208</v>
      </c>
      <c r="AA29" s="59">
        <v>173260</v>
      </c>
      <c r="AB29" s="59">
        <v>17.579999999999998</v>
      </c>
      <c r="AC29" s="59">
        <v>139.80000000000001</v>
      </c>
      <c r="AD29" s="59">
        <v>29.93</v>
      </c>
      <c r="AE29" s="59">
        <v>5.9</v>
      </c>
      <c r="AF29" s="58">
        <v>242056</v>
      </c>
      <c r="AG29" s="59">
        <v>212971</v>
      </c>
      <c r="AH29" s="59">
        <v>171089</v>
      </c>
      <c r="AI29" s="59">
        <v>19.670000000000002</v>
      </c>
      <c r="AJ29" s="59">
        <v>139.80000000000001</v>
      </c>
      <c r="AK29" s="59">
        <v>29.9</v>
      </c>
      <c r="AL29" s="60">
        <v>5.23</v>
      </c>
      <c r="AM29" s="58">
        <v>240311</v>
      </c>
      <c r="AN29" s="59">
        <v>211613</v>
      </c>
      <c r="AO29" s="59">
        <v>171456</v>
      </c>
      <c r="AP29" s="59">
        <v>18.98</v>
      </c>
      <c r="AQ29" s="59">
        <v>139.9</v>
      </c>
      <c r="AR29" s="59">
        <v>29.93</v>
      </c>
      <c r="AS29" s="60">
        <v>5.12</v>
      </c>
      <c r="AT29" s="61">
        <f t="shared" si="14"/>
        <v>240347.66666666666</v>
      </c>
      <c r="AU29" s="52">
        <f t="shared" si="14"/>
        <v>211597.33333333334</v>
      </c>
      <c r="AV29" s="52">
        <f t="shared" si="14"/>
        <v>171935</v>
      </c>
      <c r="AW29" s="52">
        <f t="shared" si="14"/>
        <v>18.743333333333336</v>
      </c>
      <c r="AX29" s="52">
        <f t="shared" si="14"/>
        <v>139.83333333333334</v>
      </c>
      <c r="AY29" s="52">
        <f t="shared" si="14"/>
        <v>29.919999999999998</v>
      </c>
      <c r="AZ29" s="55">
        <f t="shared" si="14"/>
        <v>5.416666666666667</v>
      </c>
      <c r="BA29" s="62">
        <v>7.1141563957834112E-3</v>
      </c>
      <c r="BB29" s="51" t="s">
        <v>109</v>
      </c>
      <c r="BC29" s="59" t="s">
        <v>116</v>
      </c>
      <c r="BD29" s="84">
        <v>4.6174892305651687E-6</v>
      </c>
      <c r="BE29" s="64">
        <v>7.0022907436339673E-3</v>
      </c>
      <c r="BF29" s="52" t="str">
        <f t="shared" si="7"/>
        <v>ug/dscm</v>
      </c>
      <c r="BG29" s="59" t="s">
        <v>116</v>
      </c>
      <c r="BH29" s="84">
        <v>4.4879149386083175E-6</v>
      </c>
      <c r="BI29" s="64">
        <v>7.0056675886835387E-3</v>
      </c>
      <c r="BJ29" s="32" t="str">
        <f t="shared" si="8"/>
        <v>ug/dscm</v>
      </c>
      <c r="BK29" s="59" t="s">
        <v>116</v>
      </c>
      <c r="BL29" s="84">
        <v>4.499709611266378E-6</v>
      </c>
      <c r="BM29" s="61">
        <f t="shared" si="1"/>
        <v>7.0407049093669724E-3</v>
      </c>
      <c r="BN29" s="32" t="str">
        <f t="shared" si="2"/>
        <v>ug/dscm</v>
      </c>
      <c r="BO29" s="32">
        <f t="shared" si="3"/>
        <v>3</v>
      </c>
      <c r="BP29" s="52">
        <f t="shared" si="4"/>
        <v>4.5350379268132883E-6</v>
      </c>
      <c r="BQ29" s="58"/>
      <c r="BR29" s="59"/>
      <c r="BS29" s="59"/>
      <c r="BT29" s="60"/>
      <c r="BU29" s="9"/>
      <c r="BV29" s="9"/>
      <c r="BW29" s="9"/>
      <c r="BX29" s="9"/>
      <c r="BY29" s="9"/>
      <c r="BZ29" s="9"/>
      <c r="CA29" s="8"/>
    </row>
    <row r="30" spans="1:79" ht="15">
      <c r="A30" s="9"/>
      <c r="B30" s="65" t="s">
        <v>94</v>
      </c>
      <c r="C30" s="41" t="s">
        <v>95</v>
      </c>
      <c r="D30" s="41" t="s">
        <v>96</v>
      </c>
      <c r="E30" s="42" t="s">
        <v>97</v>
      </c>
      <c r="F30" s="43" t="s">
        <v>98</v>
      </c>
      <c r="G30" s="41" t="s">
        <v>99</v>
      </c>
      <c r="H30" s="56" t="s">
        <v>111</v>
      </c>
      <c r="I30" s="45" t="s">
        <v>150</v>
      </c>
      <c r="J30" s="45" t="s">
        <v>151</v>
      </c>
      <c r="K30" s="45" t="s">
        <v>114</v>
      </c>
      <c r="L30" s="57" t="s">
        <v>115</v>
      </c>
      <c r="M30" s="58">
        <v>2170</v>
      </c>
      <c r="N30" s="59">
        <v>2170</v>
      </c>
      <c r="O30" s="59">
        <v>2160</v>
      </c>
      <c r="P30" s="32">
        <f t="shared" si="5"/>
        <v>2166.6666666666665</v>
      </c>
      <c r="Q30" s="59" t="s">
        <v>105</v>
      </c>
      <c r="R30" s="60" t="s">
        <v>106</v>
      </c>
      <c r="S30" s="58">
        <v>47896</v>
      </c>
      <c r="T30" s="59">
        <v>47896</v>
      </c>
      <c r="U30" s="59">
        <v>47969</v>
      </c>
      <c r="V30" s="32">
        <f t="shared" si="6"/>
        <v>47920.333333333336</v>
      </c>
      <c r="W30" s="59" t="s">
        <v>107</v>
      </c>
      <c r="X30" s="60" t="s">
        <v>108</v>
      </c>
      <c r="Y30" s="59">
        <v>238676</v>
      </c>
      <c r="Z30" s="59">
        <v>210208</v>
      </c>
      <c r="AA30" s="59">
        <v>173260</v>
      </c>
      <c r="AB30" s="59">
        <v>17.579999999999998</v>
      </c>
      <c r="AC30" s="59">
        <v>139.80000000000001</v>
      </c>
      <c r="AD30" s="59">
        <v>29.93</v>
      </c>
      <c r="AE30" s="59">
        <v>5.9</v>
      </c>
      <c r="AF30" s="58">
        <v>242056</v>
      </c>
      <c r="AG30" s="59">
        <v>212971</v>
      </c>
      <c r="AH30" s="59">
        <v>171089</v>
      </c>
      <c r="AI30" s="59">
        <v>19.670000000000002</v>
      </c>
      <c r="AJ30" s="59">
        <v>139.80000000000001</v>
      </c>
      <c r="AK30" s="59">
        <v>29.9</v>
      </c>
      <c r="AL30" s="60">
        <v>5.23</v>
      </c>
      <c r="AM30" s="58">
        <v>240311</v>
      </c>
      <c r="AN30" s="59">
        <v>211613</v>
      </c>
      <c r="AO30" s="59">
        <v>171456</v>
      </c>
      <c r="AP30" s="59">
        <v>18.98</v>
      </c>
      <c r="AQ30" s="59">
        <v>139.9</v>
      </c>
      <c r="AR30" s="59">
        <v>29.93</v>
      </c>
      <c r="AS30" s="60">
        <v>5.12</v>
      </c>
      <c r="AT30" s="61">
        <f t="shared" si="14"/>
        <v>240347.66666666666</v>
      </c>
      <c r="AU30" s="52">
        <f t="shared" si="14"/>
        <v>211597.33333333334</v>
      </c>
      <c r="AV30" s="52">
        <f t="shared" si="14"/>
        <v>171935</v>
      </c>
      <c r="AW30" s="52">
        <f t="shared" si="14"/>
        <v>18.743333333333336</v>
      </c>
      <c r="AX30" s="52">
        <f t="shared" si="14"/>
        <v>139.83333333333334</v>
      </c>
      <c r="AY30" s="52">
        <f t="shared" si="14"/>
        <v>29.919999999999998</v>
      </c>
      <c r="AZ30" s="55">
        <f t="shared" si="14"/>
        <v>5.416666666666667</v>
      </c>
      <c r="BA30" s="62">
        <v>4.906314755712697E-4</v>
      </c>
      <c r="BB30" s="51" t="s">
        <v>109</v>
      </c>
      <c r="BC30" s="59" t="s">
        <v>116</v>
      </c>
      <c r="BD30" s="84">
        <v>3.1844753314242541E-7</v>
      </c>
      <c r="BE30" s="64">
        <v>4.8291660300923912E-4</v>
      </c>
      <c r="BF30" s="52" t="str">
        <f t="shared" si="7"/>
        <v>ug/dscm</v>
      </c>
      <c r="BG30" s="59" t="s">
        <v>116</v>
      </c>
      <c r="BH30" s="84">
        <v>3.0951137507643571E-7</v>
      </c>
      <c r="BI30" s="64">
        <v>4.8314948887472688E-4</v>
      </c>
      <c r="BJ30" s="32" t="str">
        <f t="shared" si="8"/>
        <v>ug/dscm</v>
      </c>
      <c r="BK30" s="59" t="s">
        <v>116</v>
      </c>
      <c r="BL30" s="84">
        <v>3.1032480077699156E-7</v>
      </c>
      <c r="BM30" s="61">
        <f t="shared" si="1"/>
        <v>4.8556585581841188E-4</v>
      </c>
      <c r="BN30" s="32" t="str">
        <f t="shared" si="2"/>
        <v>ug/dscm</v>
      </c>
      <c r="BO30" s="32">
        <f t="shared" si="3"/>
        <v>3</v>
      </c>
      <c r="BP30" s="52">
        <f t="shared" si="4"/>
        <v>3.1276123633195088E-7</v>
      </c>
      <c r="BQ30" s="58"/>
      <c r="BR30" s="59"/>
      <c r="BS30" s="59"/>
      <c r="BT30" s="60"/>
      <c r="BU30" s="9"/>
      <c r="BV30" s="9"/>
      <c r="BW30" s="9"/>
      <c r="BX30" s="9"/>
      <c r="BY30" s="9"/>
      <c r="BZ30" s="9"/>
      <c r="CA30" s="8"/>
    </row>
    <row r="31" spans="1:79" ht="15">
      <c r="A31" s="9"/>
      <c r="B31" s="65" t="s">
        <v>94</v>
      </c>
      <c r="C31" s="41" t="s">
        <v>95</v>
      </c>
      <c r="D31" s="41" t="s">
        <v>96</v>
      </c>
      <c r="E31" s="42" t="s">
        <v>97</v>
      </c>
      <c r="F31" s="43" t="s">
        <v>98</v>
      </c>
      <c r="G31" s="41" t="s">
        <v>99</v>
      </c>
      <c r="H31" s="56" t="s">
        <v>111</v>
      </c>
      <c r="I31" s="45" t="s">
        <v>152</v>
      </c>
      <c r="J31" s="45" t="s">
        <v>153</v>
      </c>
      <c r="K31" s="45" t="s">
        <v>114</v>
      </c>
      <c r="L31" s="57" t="s">
        <v>115</v>
      </c>
      <c r="M31" s="58">
        <v>2170</v>
      </c>
      <c r="N31" s="59">
        <v>2170</v>
      </c>
      <c r="O31" s="59">
        <v>2160</v>
      </c>
      <c r="P31" s="32">
        <f t="shared" si="5"/>
        <v>2166.6666666666665</v>
      </c>
      <c r="Q31" s="59" t="s">
        <v>105</v>
      </c>
      <c r="R31" s="60" t="s">
        <v>106</v>
      </c>
      <c r="S31" s="58">
        <v>47896</v>
      </c>
      <c r="T31" s="59">
        <v>47896</v>
      </c>
      <c r="U31" s="59">
        <v>47969</v>
      </c>
      <c r="V31" s="32">
        <f t="shared" si="6"/>
        <v>47920.333333333336</v>
      </c>
      <c r="W31" s="59" t="s">
        <v>107</v>
      </c>
      <c r="X31" s="60" t="s">
        <v>108</v>
      </c>
      <c r="Y31" s="59">
        <v>238676</v>
      </c>
      <c r="Z31" s="59">
        <v>210208</v>
      </c>
      <c r="AA31" s="59">
        <v>173260</v>
      </c>
      <c r="AB31" s="59">
        <v>17.579999999999998</v>
      </c>
      <c r="AC31" s="59">
        <v>139.80000000000001</v>
      </c>
      <c r="AD31" s="59">
        <v>29.93</v>
      </c>
      <c r="AE31" s="59">
        <v>5.9</v>
      </c>
      <c r="AF31" s="58">
        <v>242056</v>
      </c>
      <c r="AG31" s="59">
        <v>212971</v>
      </c>
      <c r="AH31" s="59">
        <v>171089</v>
      </c>
      <c r="AI31" s="59">
        <v>19.670000000000002</v>
      </c>
      <c r="AJ31" s="59">
        <v>139.80000000000001</v>
      </c>
      <c r="AK31" s="59">
        <v>29.9</v>
      </c>
      <c r="AL31" s="60">
        <v>5.23</v>
      </c>
      <c r="AM31" s="58">
        <v>240311</v>
      </c>
      <c r="AN31" s="59">
        <v>211613</v>
      </c>
      <c r="AO31" s="59">
        <v>171456</v>
      </c>
      <c r="AP31" s="59">
        <v>18.98</v>
      </c>
      <c r="AQ31" s="59">
        <v>139.9</v>
      </c>
      <c r="AR31" s="59">
        <v>29.93</v>
      </c>
      <c r="AS31" s="60">
        <v>5.12</v>
      </c>
      <c r="AT31" s="61">
        <f t="shared" si="14"/>
        <v>240347.66666666666</v>
      </c>
      <c r="AU31" s="52">
        <f t="shared" si="14"/>
        <v>211597.33333333334</v>
      </c>
      <c r="AV31" s="52">
        <f t="shared" si="14"/>
        <v>171935</v>
      </c>
      <c r="AW31" s="52">
        <f t="shared" si="14"/>
        <v>18.743333333333336</v>
      </c>
      <c r="AX31" s="52">
        <f t="shared" si="14"/>
        <v>139.83333333333334</v>
      </c>
      <c r="AY31" s="52">
        <f t="shared" si="14"/>
        <v>29.919999999999998</v>
      </c>
      <c r="AZ31" s="55">
        <f t="shared" si="14"/>
        <v>5.416666666666667</v>
      </c>
      <c r="BA31" s="62">
        <v>9.812629511425394E-4</v>
      </c>
      <c r="BB31" s="51" t="s">
        <v>109</v>
      </c>
      <c r="BC31" s="59" t="s">
        <v>116</v>
      </c>
      <c r="BD31" s="84">
        <v>6.3689506628485082E-7</v>
      </c>
      <c r="BE31" s="64">
        <v>9.6583320601847824E-4</v>
      </c>
      <c r="BF31" s="52" t="str">
        <f t="shared" si="7"/>
        <v>ug/dscm</v>
      </c>
      <c r="BG31" s="59" t="s">
        <v>116</v>
      </c>
      <c r="BH31" s="84">
        <v>6.1902275015287141E-7</v>
      </c>
      <c r="BI31" s="64">
        <v>9.6629897774945376E-4</v>
      </c>
      <c r="BJ31" s="32" t="str">
        <f t="shared" si="8"/>
        <v>ug/dscm</v>
      </c>
      <c r="BK31" s="59" t="s">
        <v>116</v>
      </c>
      <c r="BL31" s="84">
        <v>6.2064960155398313E-7</v>
      </c>
      <c r="BM31" s="61">
        <f t="shared" si="1"/>
        <v>9.7113171163682377E-4</v>
      </c>
      <c r="BN31" s="32" t="str">
        <f t="shared" si="2"/>
        <v>ug/dscm</v>
      </c>
      <c r="BO31" s="32">
        <f t="shared" si="3"/>
        <v>3</v>
      </c>
      <c r="BP31" s="52">
        <f t="shared" si="4"/>
        <v>6.2552247266390175E-7</v>
      </c>
      <c r="BQ31" s="58"/>
      <c r="BR31" s="59"/>
      <c r="BS31" s="59"/>
      <c r="BT31" s="60"/>
      <c r="BU31" s="9"/>
      <c r="BV31" s="9"/>
      <c r="BW31" s="9"/>
      <c r="BX31" s="9"/>
      <c r="BY31" s="9"/>
      <c r="BZ31" s="9"/>
      <c r="CA31" s="8"/>
    </row>
    <row r="32" spans="1:79" ht="15">
      <c r="A32" s="9"/>
      <c r="B32" s="65" t="s">
        <v>94</v>
      </c>
      <c r="C32" s="41" t="s">
        <v>95</v>
      </c>
      <c r="D32" s="41" t="s">
        <v>96</v>
      </c>
      <c r="E32" s="42" t="s">
        <v>97</v>
      </c>
      <c r="F32" s="43" t="s">
        <v>98</v>
      </c>
      <c r="G32" s="41" t="s">
        <v>99</v>
      </c>
      <c r="H32" s="56" t="s">
        <v>111</v>
      </c>
      <c r="I32" s="45" t="s">
        <v>154</v>
      </c>
      <c r="J32" s="45" t="s">
        <v>155</v>
      </c>
      <c r="K32" s="45" t="s">
        <v>114</v>
      </c>
      <c r="L32" s="57" t="s">
        <v>115</v>
      </c>
      <c r="M32" s="58">
        <v>2170</v>
      </c>
      <c r="N32" s="59">
        <v>2170</v>
      </c>
      <c r="O32" s="59">
        <v>2160</v>
      </c>
      <c r="P32" s="32">
        <f t="shared" si="5"/>
        <v>2166.6666666666665</v>
      </c>
      <c r="Q32" s="59" t="s">
        <v>105</v>
      </c>
      <c r="R32" s="60" t="s">
        <v>106</v>
      </c>
      <c r="S32" s="58">
        <v>47896</v>
      </c>
      <c r="T32" s="59">
        <v>47896</v>
      </c>
      <c r="U32" s="59">
        <v>47969</v>
      </c>
      <c r="V32" s="32">
        <f t="shared" si="6"/>
        <v>47920.333333333336</v>
      </c>
      <c r="W32" s="59" t="s">
        <v>107</v>
      </c>
      <c r="X32" s="60" t="s">
        <v>108</v>
      </c>
      <c r="Y32" s="59">
        <v>238676</v>
      </c>
      <c r="Z32" s="59">
        <v>210208</v>
      </c>
      <c r="AA32" s="59">
        <v>173260</v>
      </c>
      <c r="AB32" s="59">
        <v>17.579999999999998</v>
      </c>
      <c r="AC32" s="59">
        <v>139.80000000000001</v>
      </c>
      <c r="AD32" s="59">
        <v>29.93</v>
      </c>
      <c r="AE32" s="59">
        <v>5.9</v>
      </c>
      <c r="AF32" s="58">
        <v>242056</v>
      </c>
      <c r="AG32" s="59">
        <v>212971</v>
      </c>
      <c r="AH32" s="59">
        <v>171089</v>
      </c>
      <c r="AI32" s="59">
        <v>19.670000000000002</v>
      </c>
      <c r="AJ32" s="59">
        <v>139.80000000000001</v>
      </c>
      <c r="AK32" s="59">
        <v>29.9</v>
      </c>
      <c r="AL32" s="60">
        <v>5.23</v>
      </c>
      <c r="AM32" s="58">
        <v>240311</v>
      </c>
      <c r="AN32" s="59">
        <v>211613</v>
      </c>
      <c r="AO32" s="59">
        <v>171456</v>
      </c>
      <c r="AP32" s="59">
        <v>18.98</v>
      </c>
      <c r="AQ32" s="59">
        <v>139.9</v>
      </c>
      <c r="AR32" s="59">
        <v>29.93</v>
      </c>
      <c r="AS32" s="60">
        <v>5.12</v>
      </c>
      <c r="AT32" s="61">
        <f t="shared" si="14"/>
        <v>240347.66666666666</v>
      </c>
      <c r="AU32" s="52">
        <f t="shared" si="14"/>
        <v>211597.33333333334</v>
      </c>
      <c r="AV32" s="52">
        <f t="shared" si="14"/>
        <v>171935</v>
      </c>
      <c r="AW32" s="52">
        <f t="shared" si="14"/>
        <v>18.743333333333336</v>
      </c>
      <c r="AX32" s="52">
        <f t="shared" si="14"/>
        <v>139.83333333333334</v>
      </c>
      <c r="AY32" s="52">
        <f t="shared" si="14"/>
        <v>29.919999999999998</v>
      </c>
      <c r="AZ32" s="55">
        <f t="shared" si="14"/>
        <v>5.416666666666667</v>
      </c>
      <c r="BA32" s="62">
        <v>7.1141563957834112E-3</v>
      </c>
      <c r="BB32" s="51" t="s">
        <v>109</v>
      </c>
      <c r="BC32" s="59" t="s">
        <v>116</v>
      </c>
      <c r="BD32" s="84">
        <v>4.6174892305651687E-6</v>
      </c>
      <c r="BE32" s="64">
        <v>7.0022907436339673E-3</v>
      </c>
      <c r="BF32" s="52" t="str">
        <f t="shared" si="7"/>
        <v>ug/dscm</v>
      </c>
      <c r="BG32" s="59" t="s">
        <v>116</v>
      </c>
      <c r="BH32" s="84">
        <v>4.4879149386083175E-6</v>
      </c>
      <c r="BI32" s="64">
        <v>7.0056675886835387E-3</v>
      </c>
      <c r="BJ32" s="32" t="str">
        <f t="shared" si="8"/>
        <v>ug/dscm</v>
      </c>
      <c r="BK32" s="59" t="s">
        <v>116</v>
      </c>
      <c r="BL32" s="84">
        <v>4.499709611266378E-6</v>
      </c>
      <c r="BM32" s="61">
        <f t="shared" si="1"/>
        <v>7.0407049093669724E-3</v>
      </c>
      <c r="BN32" s="32" t="str">
        <f t="shared" si="2"/>
        <v>ug/dscm</v>
      </c>
      <c r="BO32" s="32">
        <f t="shared" si="3"/>
        <v>3</v>
      </c>
      <c r="BP32" s="52">
        <f t="shared" si="4"/>
        <v>4.5350379268132883E-6</v>
      </c>
      <c r="BQ32" s="58"/>
      <c r="BR32" s="59"/>
      <c r="BS32" s="59"/>
      <c r="BT32" s="60"/>
      <c r="BU32" s="9"/>
      <c r="BV32" s="9"/>
      <c r="BW32" s="9"/>
      <c r="BX32" s="9"/>
      <c r="BY32" s="9"/>
      <c r="BZ32" s="9"/>
      <c r="CA32" s="8"/>
    </row>
    <row r="33" spans="1:79" ht="15">
      <c r="A33" s="9"/>
      <c r="B33" s="65" t="s">
        <v>94</v>
      </c>
      <c r="C33" s="41" t="s">
        <v>95</v>
      </c>
      <c r="D33" s="41" t="s">
        <v>96</v>
      </c>
      <c r="E33" s="42" t="s">
        <v>97</v>
      </c>
      <c r="F33" s="43" t="s">
        <v>98</v>
      </c>
      <c r="G33" s="41" t="s">
        <v>99</v>
      </c>
      <c r="H33" s="56" t="s">
        <v>111</v>
      </c>
      <c r="I33" s="45" t="s">
        <v>156</v>
      </c>
      <c r="J33" s="45" t="s">
        <v>157</v>
      </c>
      <c r="K33" s="45" t="s">
        <v>114</v>
      </c>
      <c r="L33" s="57" t="s">
        <v>115</v>
      </c>
      <c r="M33" s="58">
        <v>2170</v>
      </c>
      <c r="N33" s="59">
        <v>2170</v>
      </c>
      <c r="O33" s="59">
        <v>2160</v>
      </c>
      <c r="P33" s="32">
        <f t="shared" si="5"/>
        <v>2166.6666666666665</v>
      </c>
      <c r="Q33" s="59" t="s">
        <v>105</v>
      </c>
      <c r="R33" s="60" t="s">
        <v>106</v>
      </c>
      <c r="S33" s="58">
        <v>47896</v>
      </c>
      <c r="T33" s="59">
        <v>47896</v>
      </c>
      <c r="U33" s="59">
        <v>47969</v>
      </c>
      <c r="V33" s="32">
        <f t="shared" si="6"/>
        <v>47920.333333333336</v>
      </c>
      <c r="W33" s="59" t="s">
        <v>107</v>
      </c>
      <c r="X33" s="60" t="s">
        <v>108</v>
      </c>
      <c r="Y33" s="59">
        <v>238676</v>
      </c>
      <c r="Z33" s="59">
        <v>210208</v>
      </c>
      <c r="AA33" s="59">
        <v>173260</v>
      </c>
      <c r="AB33" s="59">
        <v>17.579999999999998</v>
      </c>
      <c r="AC33" s="59">
        <v>139.80000000000001</v>
      </c>
      <c r="AD33" s="59">
        <v>29.93</v>
      </c>
      <c r="AE33" s="59">
        <v>5.9</v>
      </c>
      <c r="AF33" s="58">
        <v>242056</v>
      </c>
      <c r="AG33" s="59">
        <v>212971</v>
      </c>
      <c r="AH33" s="59">
        <v>171089</v>
      </c>
      <c r="AI33" s="59">
        <v>19.670000000000002</v>
      </c>
      <c r="AJ33" s="59">
        <v>139.80000000000001</v>
      </c>
      <c r="AK33" s="59">
        <v>29.9</v>
      </c>
      <c r="AL33" s="60">
        <v>5.23</v>
      </c>
      <c r="AM33" s="58">
        <v>240311</v>
      </c>
      <c r="AN33" s="59">
        <v>211613</v>
      </c>
      <c r="AO33" s="59">
        <v>171456</v>
      </c>
      <c r="AP33" s="59">
        <v>18.98</v>
      </c>
      <c r="AQ33" s="59">
        <v>139.9</v>
      </c>
      <c r="AR33" s="59">
        <v>29.93</v>
      </c>
      <c r="AS33" s="60">
        <v>5.12</v>
      </c>
      <c r="AT33" s="61">
        <f t="shared" si="14"/>
        <v>240347.66666666666</v>
      </c>
      <c r="AU33" s="52">
        <f t="shared" si="14"/>
        <v>211597.33333333334</v>
      </c>
      <c r="AV33" s="52">
        <f t="shared" si="14"/>
        <v>171935</v>
      </c>
      <c r="AW33" s="52">
        <f t="shared" si="14"/>
        <v>18.743333333333336</v>
      </c>
      <c r="AX33" s="52">
        <f t="shared" si="14"/>
        <v>139.83333333333334</v>
      </c>
      <c r="AY33" s="52">
        <f t="shared" si="14"/>
        <v>29.919999999999998</v>
      </c>
      <c r="AZ33" s="55">
        <f t="shared" si="14"/>
        <v>5.416666666666667</v>
      </c>
      <c r="BA33" s="62">
        <v>2.9437888534276186E-3</v>
      </c>
      <c r="BB33" s="51" t="s">
        <v>109</v>
      </c>
      <c r="BC33" s="59" t="s">
        <v>116</v>
      </c>
      <c r="BD33" s="84">
        <v>1.9106851988545526E-6</v>
      </c>
      <c r="BE33" s="64">
        <v>2.8974996180554345E-3</v>
      </c>
      <c r="BF33" s="52" t="str">
        <f t="shared" si="7"/>
        <v>ug/dscm</v>
      </c>
      <c r="BG33" s="59" t="s">
        <v>116</v>
      </c>
      <c r="BH33" s="84">
        <v>1.8570682504586143E-6</v>
      </c>
      <c r="BI33" s="64">
        <v>2.8988969332483612E-3</v>
      </c>
      <c r="BJ33" s="32" t="str">
        <f t="shared" si="8"/>
        <v>ug/dscm</v>
      </c>
      <c r="BK33" s="59" t="s">
        <v>116</v>
      </c>
      <c r="BL33" s="84">
        <v>1.8619488046619494E-6</v>
      </c>
      <c r="BM33" s="61">
        <f t="shared" si="1"/>
        <v>2.9133951349104713E-3</v>
      </c>
      <c r="BN33" s="32" t="str">
        <f t="shared" si="2"/>
        <v>ug/dscm</v>
      </c>
      <c r="BO33" s="32">
        <f t="shared" si="3"/>
        <v>3</v>
      </c>
      <c r="BP33" s="52">
        <f t="shared" si="4"/>
        <v>1.8765674179917054E-6</v>
      </c>
      <c r="BQ33" s="58"/>
      <c r="BR33" s="59"/>
      <c r="BS33" s="59"/>
      <c r="BT33" s="60"/>
      <c r="BU33" s="9"/>
      <c r="BV33" s="9"/>
      <c r="BW33" s="9"/>
      <c r="BX33" s="9"/>
      <c r="BY33" s="9"/>
      <c r="BZ33" s="9"/>
      <c r="CA33" s="8"/>
    </row>
    <row r="34" spans="1:79" ht="15">
      <c r="A34" s="9"/>
      <c r="B34" s="65" t="s">
        <v>94</v>
      </c>
      <c r="C34" s="41" t="s">
        <v>95</v>
      </c>
      <c r="D34" s="41" t="s">
        <v>96</v>
      </c>
      <c r="E34" s="42" t="s">
        <v>97</v>
      </c>
      <c r="F34" s="43" t="s">
        <v>98</v>
      </c>
      <c r="G34" s="41" t="s">
        <v>99</v>
      </c>
      <c r="H34" s="56" t="s">
        <v>111</v>
      </c>
      <c r="I34" s="45" t="s">
        <v>158</v>
      </c>
      <c r="J34" s="45" t="s">
        <v>159</v>
      </c>
      <c r="K34" s="45" t="s">
        <v>114</v>
      </c>
      <c r="L34" s="57" t="s">
        <v>115</v>
      </c>
      <c r="M34" s="58">
        <v>2170</v>
      </c>
      <c r="N34" s="59">
        <v>2170</v>
      </c>
      <c r="O34" s="59">
        <v>2160</v>
      </c>
      <c r="P34" s="32">
        <f t="shared" si="5"/>
        <v>2166.6666666666665</v>
      </c>
      <c r="Q34" s="59" t="s">
        <v>105</v>
      </c>
      <c r="R34" s="60" t="s">
        <v>106</v>
      </c>
      <c r="S34" s="58">
        <v>47896</v>
      </c>
      <c r="T34" s="59">
        <v>47896</v>
      </c>
      <c r="U34" s="59">
        <v>47969</v>
      </c>
      <c r="V34" s="32">
        <f t="shared" si="6"/>
        <v>47920.333333333336</v>
      </c>
      <c r="W34" s="59" t="s">
        <v>107</v>
      </c>
      <c r="X34" s="60" t="s">
        <v>108</v>
      </c>
      <c r="Y34" s="59">
        <v>238676</v>
      </c>
      <c r="Z34" s="59">
        <v>210208</v>
      </c>
      <c r="AA34" s="59">
        <v>173260</v>
      </c>
      <c r="AB34" s="59">
        <v>17.579999999999998</v>
      </c>
      <c r="AC34" s="59">
        <v>139.80000000000001</v>
      </c>
      <c r="AD34" s="59">
        <v>29.93</v>
      </c>
      <c r="AE34" s="59">
        <v>5.9</v>
      </c>
      <c r="AF34" s="58">
        <v>242056</v>
      </c>
      <c r="AG34" s="59">
        <v>212971</v>
      </c>
      <c r="AH34" s="59">
        <v>171089</v>
      </c>
      <c r="AI34" s="59">
        <v>19.670000000000002</v>
      </c>
      <c r="AJ34" s="59">
        <v>139.80000000000001</v>
      </c>
      <c r="AK34" s="59">
        <v>29.9</v>
      </c>
      <c r="AL34" s="60">
        <v>5.23</v>
      </c>
      <c r="AM34" s="58">
        <v>240311</v>
      </c>
      <c r="AN34" s="59">
        <v>211613</v>
      </c>
      <c r="AO34" s="59">
        <v>171456</v>
      </c>
      <c r="AP34" s="59">
        <v>18.98</v>
      </c>
      <c r="AQ34" s="59">
        <v>139.9</v>
      </c>
      <c r="AR34" s="59">
        <v>29.93</v>
      </c>
      <c r="AS34" s="60">
        <v>5.12</v>
      </c>
      <c r="AT34" s="61">
        <f t="shared" si="14"/>
        <v>240347.66666666666</v>
      </c>
      <c r="AU34" s="52">
        <f t="shared" si="14"/>
        <v>211597.33333333334</v>
      </c>
      <c r="AV34" s="52">
        <f t="shared" si="14"/>
        <v>171935</v>
      </c>
      <c r="AW34" s="52">
        <f t="shared" si="14"/>
        <v>18.743333333333336</v>
      </c>
      <c r="AX34" s="52">
        <f t="shared" si="14"/>
        <v>139.83333333333334</v>
      </c>
      <c r="AY34" s="52">
        <f t="shared" si="14"/>
        <v>29.919999999999998</v>
      </c>
      <c r="AZ34" s="55">
        <f t="shared" si="14"/>
        <v>5.416666666666667</v>
      </c>
      <c r="BA34" s="62">
        <v>6.3782091824265063E-4</v>
      </c>
      <c r="BB34" s="51" t="s">
        <v>109</v>
      </c>
      <c r="BC34" s="59" t="s">
        <v>116</v>
      </c>
      <c r="BD34" s="84">
        <v>4.1398179308515307E-7</v>
      </c>
      <c r="BE34" s="64">
        <v>6.277915839120108E-4</v>
      </c>
      <c r="BF34" s="52" t="str">
        <f t="shared" si="7"/>
        <v>ug/dscm</v>
      </c>
      <c r="BG34" s="59" t="s">
        <v>116</v>
      </c>
      <c r="BH34" s="84">
        <v>4.0236478759936651E-7</v>
      </c>
      <c r="BI34" s="64">
        <v>6.2809433553714488E-4</v>
      </c>
      <c r="BJ34" s="32" t="str">
        <f t="shared" si="8"/>
        <v>ug/dscm</v>
      </c>
      <c r="BK34" s="59" t="s">
        <v>116</v>
      </c>
      <c r="BL34" s="84">
        <v>4.0342224101008903E-7</v>
      </c>
      <c r="BM34" s="61">
        <f t="shared" si="1"/>
        <v>6.312356125639354E-4</v>
      </c>
      <c r="BN34" s="32" t="str">
        <f t="shared" si="2"/>
        <v>ug/dscm</v>
      </c>
      <c r="BO34" s="32">
        <f t="shared" si="3"/>
        <v>3</v>
      </c>
      <c r="BP34" s="52">
        <f t="shared" si="4"/>
        <v>4.0658960723153619E-7</v>
      </c>
      <c r="BQ34" s="58"/>
      <c r="BR34" s="59"/>
      <c r="BS34" s="59"/>
      <c r="BT34" s="60"/>
      <c r="BU34" s="9"/>
      <c r="BV34" s="9"/>
      <c r="BW34" s="9"/>
      <c r="BX34" s="9"/>
      <c r="BY34" s="9"/>
      <c r="BZ34" s="9"/>
      <c r="CA34" s="8"/>
    </row>
    <row r="35" spans="1:79" ht="15">
      <c r="A35" s="9"/>
      <c r="B35" s="65" t="s">
        <v>94</v>
      </c>
      <c r="C35" s="41" t="s">
        <v>95</v>
      </c>
      <c r="D35" s="41" t="s">
        <v>96</v>
      </c>
      <c r="E35" s="42" t="s">
        <v>97</v>
      </c>
      <c r="F35" s="43" t="s">
        <v>98</v>
      </c>
      <c r="G35" s="41" t="s">
        <v>99</v>
      </c>
      <c r="H35" s="56" t="s">
        <v>111</v>
      </c>
      <c r="I35" s="45" t="s">
        <v>160</v>
      </c>
      <c r="J35" s="45" t="s">
        <v>161</v>
      </c>
      <c r="K35" s="45" t="s">
        <v>114</v>
      </c>
      <c r="L35" s="57" t="s">
        <v>115</v>
      </c>
      <c r="M35" s="58">
        <v>2170</v>
      </c>
      <c r="N35" s="59">
        <v>2170</v>
      </c>
      <c r="O35" s="59">
        <v>2160</v>
      </c>
      <c r="P35" s="32">
        <f t="shared" si="5"/>
        <v>2166.6666666666665</v>
      </c>
      <c r="Q35" s="59" t="s">
        <v>105</v>
      </c>
      <c r="R35" s="60" t="s">
        <v>106</v>
      </c>
      <c r="S35" s="58">
        <v>47896</v>
      </c>
      <c r="T35" s="59">
        <v>47896</v>
      </c>
      <c r="U35" s="59">
        <v>47969</v>
      </c>
      <c r="V35" s="32">
        <f t="shared" si="6"/>
        <v>47920.333333333336</v>
      </c>
      <c r="W35" s="59" t="s">
        <v>107</v>
      </c>
      <c r="X35" s="60" t="s">
        <v>108</v>
      </c>
      <c r="Y35" s="59">
        <v>238676</v>
      </c>
      <c r="Z35" s="59">
        <v>210208</v>
      </c>
      <c r="AA35" s="59">
        <v>173260</v>
      </c>
      <c r="AB35" s="59">
        <v>17.579999999999998</v>
      </c>
      <c r="AC35" s="59">
        <v>139.80000000000001</v>
      </c>
      <c r="AD35" s="59">
        <v>29.93</v>
      </c>
      <c r="AE35" s="59">
        <v>5.9</v>
      </c>
      <c r="AF35" s="58">
        <v>242056</v>
      </c>
      <c r="AG35" s="59">
        <v>212971</v>
      </c>
      <c r="AH35" s="59">
        <v>171089</v>
      </c>
      <c r="AI35" s="59">
        <v>19.670000000000002</v>
      </c>
      <c r="AJ35" s="59">
        <v>139.80000000000001</v>
      </c>
      <c r="AK35" s="59">
        <v>29.9</v>
      </c>
      <c r="AL35" s="60">
        <v>5.23</v>
      </c>
      <c r="AM35" s="58">
        <v>240311</v>
      </c>
      <c r="AN35" s="59">
        <v>211613</v>
      </c>
      <c r="AO35" s="59">
        <v>171456</v>
      </c>
      <c r="AP35" s="59">
        <v>18.98</v>
      </c>
      <c r="AQ35" s="59">
        <v>139.9</v>
      </c>
      <c r="AR35" s="59">
        <v>29.93</v>
      </c>
      <c r="AS35" s="60">
        <v>5.12</v>
      </c>
      <c r="AT35" s="61">
        <f t="shared" si="14"/>
        <v>240347.66666666666</v>
      </c>
      <c r="AU35" s="52">
        <f t="shared" si="14"/>
        <v>211597.33333333334</v>
      </c>
      <c r="AV35" s="52">
        <f t="shared" si="14"/>
        <v>171935</v>
      </c>
      <c r="AW35" s="52">
        <f t="shared" si="14"/>
        <v>18.743333333333336</v>
      </c>
      <c r="AX35" s="52">
        <f t="shared" si="14"/>
        <v>139.83333333333334</v>
      </c>
      <c r="AY35" s="52">
        <f t="shared" si="14"/>
        <v>29.919999999999998</v>
      </c>
      <c r="AZ35" s="55">
        <f t="shared" si="14"/>
        <v>5.416666666666667</v>
      </c>
      <c r="BA35" s="66">
        <v>2.2250137417157079E-2</v>
      </c>
      <c r="BB35" s="51" t="s">
        <v>109</v>
      </c>
      <c r="BC35" s="59" t="s">
        <v>110</v>
      </c>
      <c r="BD35" s="85">
        <v>1.4441595628008993E-5</v>
      </c>
      <c r="BE35" s="63">
        <v>1.567064376764981E-2</v>
      </c>
      <c r="BF35" s="52" t="str">
        <f t="shared" si="7"/>
        <v>ug/dscm</v>
      </c>
      <c r="BG35" s="59" t="s">
        <v>110</v>
      </c>
      <c r="BH35" s="85">
        <v>1.0043644121230341E-5</v>
      </c>
      <c r="BI35" s="63">
        <v>7.5854469753332109E-3</v>
      </c>
      <c r="BJ35" s="32" t="str">
        <f t="shared" si="8"/>
        <v>ug/dscm</v>
      </c>
      <c r="BK35" s="59" t="s">
        <v>110</v>
      </c>
      <c r="BL35" s="86">
        <v>4.8720993721987675E-6</v>
      </c>
      <c r="BM35" s="61">
        <f t="shared" si="1"/>
        <v>1.5168742720046702E-2</v>
      </c>
      <c r="BN35" s="32" t="str">
        <f t="shared" si="2"/>
        <v>ug/dscm</v>
      </c>
      <c r="BO35" s="32">
        <f t="shared" si="3"/>
        <v>0</v>
      </c>
      <c r="BP35" s="52">
        <f t="shared" si="4"/>
        <v>9.7857797071460333E-6</v>
      </c>
      <c r="BQ35" s="58"/>
      <c r="BR35" s="59"/>
      <c r="BS35" s="59"/>
      <c r="BT35" s="60"/>
      <c r="BU35" s="9"/>
      <c r="BV35" s="9"/>
      <c r="BW35" s="9"/>
      <c r="BX35" s="9"/>
      <c r="BY35" s="9"/>
      <c r="BZ35" s="9"/>
      <c r="CA35" s="8"/>
    </row>
    <row r="36" spans="1:79" ht="15">
      <c r="A36" s="9"/>
      <c r="B36" s="65" t="s">
        <v>94</v>
      </c>
      <c r="C36" s="41" t="s">
        <v>95</v>
      </c>
      <c r="D36" s="41" t="s">
        <v>96</v>
      </c>
      <c r="E36" s="42" t="s">
        <v>97</v>
      </c>
      <c r="F36" s="43" t="s">
        <v>98</v>
      </c>
      <c r="G36" s="41" t="s">
        <v>99</v>
      </c>
      <c r="H36" s="56" t="s">
        <v>111</v>
      </c>
      <c r="I36" s="45" t="s">
        <v>162</v>
      </c>
      <c r="J36" s="45" t="s">
        <v>163</v>
      </c>
      <c r="K36" s="45" t="s">
        <v>114</v>
      </c>
      <c r="L36" s="57" t="s">
        <v>115</v>
      </c>
      <c r="M36" s="58">
        <v>2170</v>
      </c>
      <c r="N36" s="59">
        <v>2170</v>
      </c>
      <c r="O36" s="59">
        <v>2160</v>
      </c>
      <c r="P36" s="32">
        <f t="shared" si="5"/>
        <v>2166.6666666666665</v>
      </c>
      <c r="Q36" s="59" t="s">
        <v>105</v>
      </c>
      <c r="R36" s="60" t="s">
        <v>106</v>
      </c>
      <c r="S36" s="58">
        <v>47896</v>
      </c>
      <c r="T36" s="59">
        <v>47896</v>
      </c>
      <c r="U36" s="59">
        <v>47969</v>
      </c>
      <c r="V36" s="32">
        <f t="shared" si="6"/>
        <v>47920.333333333336</v>
      </c>
      <c r="W36" s="59" t="s">
        <v>107</v>
      </c>
      <c r="X36" s="60" t="s">
        <v>108</v>
      </c>
      <c r="Y36" s="59">
        <v>238676</v>
      </c>
      <c r="Z36" s="59">
        <v>210208</v>
      </c>
      <c r="AA36" s="59">
        <v>173260</v>
      </c>
      <c r="AB36" s="59">
        <v>17.579999999999998</v>
      </c>
      <c r="AC36" s="59">
        <v>139.80000000000001</v>
      </c>
      <c r="AD36" s="59">
        <v>29.93</v>
      </c>
      <c r="AE36" s="59">
        <v>5.9</v>
      </c>
      <c r="AF36" s="58">
        <v>242056</v>
      </c>
      <c r="AG36" s="59">
        <v>212971</v>
      </c>
      <c r="AH36" s="59">
        <v>171089</v>
      </c>
      <c r="AI36" s="59">
        <v>19.670000000000002</v>
      </c>
      <c r="AJ36" s="59">
        <v>139.80000000000001</v>
      </c>
      <c r="AK36" s="59">
        <v>29.9</v>
      </c>
      <c r="AL36" s="60">
        <v>5.23</v>
      </c>
      <c r="AM36" s="58">
        <v>240311</v>
      </c>
      <c r="AN36" s="59">
        <v>211613</v>
      </c>
      <c r="AO36" s="59">
        <v>171456</v>
      </c>
      <c r="AP36" s="59">
        <v>18.98</v>
      </c>
      <c r="AQ36" s="59">
        <v>139.9</v>
      </c>
      <c r="AR36" s="59">
        <v>29.93</v>
      </c>
      <c r="AS36" s="60">
        <v>5.12</v>
      </c>
      <c r="AT36" s="61">
        <f t="shared" si="14"/>
        <v>240347.66666666666</v>
      </c>
      <c r="AU36" s="52">
        <f t="shared" si="14"/>
        <v>211597.33333333334</v>
      </c>
      <c r="AV36" s="52">
        <f t="shared" si="14"/>
        <v>171935</v>
      </c>
      <c r="AW36" s="52">
        <f t="shared" si="14"/>
        <v>18.743333333333336</v>
      </c>
      <c r="AX36" s="52">
        <f t="shared" si="14"/>
        <v>139.83333333333334</v>
      </c>
      <c r="AY36" s="52">
        <f t="shared" si="14"/>
        <v>29.919999999999998</v>
      </c>
      <c r="AZ36" s="55">
        <f t="shared" si="14"/>
        <v>5.416666666666667</v>
      </c>
      <c r="BA36" s="66">
        <v>0.13320644561759973</v>
      </c>
      <c r="BB36" s="51" t="s">
        <v>109</v>
      </c>
      <c r="BC36" s="59" t="s">
        <v>110</v>
      </c>
      <c r="BD36" s="85">
        <v>8.6458505248168503E-5</v>
      </c>
      <c r="BE36" s="63">
        <v>2.4387288451966575E-2</v>
      </c>
      <c r="BF36" s="52" t="str">
        <f t="shared" si="7"/>
        <v>ug/dscm</v>
      </c>
      <c r="BG36" s="59" t="s">
        <v>110</v>
      </c>
      <c r="BH36" s="85">
        <v>1.5630324441360003E-5</v>
      </c>
      <c r="BI36" s="64">
        <v>7.3438722308958482E-2</v>
      </c>
      <c r="BJ36" s="32" t="str">
        <f t="shared" si="8"/>
        <v>ug/dscm</v>
      </c>
      <c r="BK36" s="59" t="s">
        <v>116</v>
      </c>
      <c r="BL36" s="84">
        <v>4.7169369718102713E-5</v>
      </c>
      <c r="BM36" s="61">
        <f t="shared" si="1"/>
        <v>7.7010818792841593E-2</v>
      </c>
      <c r="BN36" s="32" t="str">
        <f t="shared" si="2"/>
        <v>ug/dscm</v>
      </c>
      <c r="BO36" s="32">
        <f t="shared" si="3"/>
        <v>1</v>
      </c>
      <c r="BP36" s="52">
        <f t="shared" si="4"/>
        <v>4.9752733135877081E-5</v>
      </c>
      <c r="BQ36" s="58"/>
      <c r="BR36" s="59"/>
      <c r="BS36" s="59"/>
      <c r="BT36" s="60"/>
      <c r="BU36" s="9"/>
      <c r="BV36" s="9"/>
      <c r="BW36" s="9"/>
      <c r="BX36" s="9"/>
      <c r="BY36" s="9"/>
      <c r="BZ36" s="9"/>
      <c r="CA36" s="8"/>
    </row>
    <row r="37" spans="1:79" ht="15">
      <c r="A37" s="9"/>
      <c r="B37" s="65" t="s">
        <v>94</v>
      </c>
      <c r="C37" s="41" t="s">
        <v>95</v>
      </c>
      <c r="D37" s="41" t="s">
        <v>96</v>
      </c>
      <c r="E37" s="42" t="s">
        <v>97</v>
      </c>
      <c r="F37" s="43" t="s">
        <v>98</v>
      </c>
      <c r="G37" s="41" t="s">
        <v>99</v>
      </c>
      <c r="H37" s="56" t="s">
        <v>111</v>
      </c>
      <c r="I37" s="45" t="s">
        <v>164</v>
      </c>
      <c r="J37" s="45" t="s">
        <v>165</v>
      </c>
      <c r="K37" s="45" t="s">
        <v>114</v>
      </c>
      <c r="L37" s="57" t="s">
        <v>115</v>
      </c>
      <c r="M37" s="58">
        <v>2170</v>
      </c>
      <c r="N37" s="59">
        <v>2170</v>
      </c>
      <c r="O37" s="59">
        <v>2160</v>
      </c>
      <c r="P37" s="32">
        <f t="shared" si="5"/>
        <v>2166.6666666666665</v>
      </c>
      <c r="Q37" s="59" t="s">
        <v>105</v>
      </c>
      <c r="R37" s="60" t="s">
        <v>106</v>
      </c>
      <c r="S37" s="58">
        <v>47896</v>
      </c>
      <c r="T37" s="59">
        <v>47896</v>
      </c>
      <c r="U37" s="59">
        <v>47969</v>
      </c>
      <c r="V37" s="32">
        <f t="shared" si="6"/>
        <v>47920.333333333336</v>
      </c>
      <c r="W37" s="59" t="s">
        <v>107</v>
      </c>
      <c r="X37" s="60" t="s">
        <v>108</v>
      </c>
      <c r="Y37" s="59">
        <v>238676</v>
      </c>
      <c r="Z37" s="59">
        <v>210208</v>
      </c>
      <c r="AA37" s="59">
        <v>173260</v>
      </c>
      <c r="AB37" s="59">
        <v>17.579999999999998</v>
      </c>
      <c r="AC37" s="59">
        <v>139.80000000000001</v>
      </c>
      <c r="AD37" s="59">
        <v>29.93</v>
      </c>
      <c r="AE37" s="59">
        <v>5.9</v>
      </c>
      <c r="AF37" s="58">
        <v>242056</v>
      </c>
      <c r="AG37" s="59">
        <v>212971</v>
      </c>
      <c r="AH37" s="59">
        <v>171089</v>
      </c>
      <c r="AI37" s="59">
        <v>19.670000000000002</v>
      </c>
      <c r="AJ37" s="59">
        <v>139.80000000000001</v>
      </c>
      <c r="AK37" s="59">
        <v>29.9</v>
      </c>
      <c r="AL37" s="60">
        <v>5.23</v>
      </c>
      <c r="AM37" s="58">
        <v>240311</v>
      </c>
      <c r="AN37" s="59">
        <v>211613</v>
      </c>
      <c r="AO37" s="59">
        <v>171456</v>
      </c>
      <c r="AP37" s="59">
        <v>18.98</v>
      </c>
      <c r="AQ37" s="59">
        <v>139.9</v>
      </c>
      <c r="AR37" s="59">
        <v>29.93</v>
      </c>
      <c r="AS37" s="60">
        <v>5.12</v>
      </c>
      <c r="AT37" s="61">
        <f t="shared" si="14"/>
        <v>240347.66666666666</v>
      </c>
      <c r="AU37" s="52">
        <f t="shared" si="14"/>
        <v>211597.33333333334</v>
      </c>
      <c r="AV37" s="52">
        <f t="shared" si="14"/>
        <v>171935</v>
      </c>
      <c r="AW37" s="52">
        <f t="shared" si="14"/>
        <v>18.743333333333336</v>
      </c>
      <c r="AX37" s="52">
        <f t="shared" si="14"/>
        <v>139.83333333333334</v>
      </c>
      <c r="AY37" s="52">
        <f t="shared" si="14"/>
        <v>29.919999999999998</v>
      </c>
      <c r="AZ37" s="55">
        <f t="shared" si="14"/>
        <v>5.416666666666667</v>
      </c>
      <c r="BA37" s="62">
        <v>9.812629511425394E-4</v>
      </c>
      <c r="BB37" s="51" t="s">
        <v>109</v>
      </c>
      <c r="BC37" s="59" t="s">
        <v>116</v>
      </c>
      <c r="BD37" s="84">
        <v>6.3689506628485082E-7</v>
      </c>
      <c r="BE37" s="64">
        <v>2.4145830150461955E-2</v>
      </c>
      <c r="BF37" s="52" t="str">
        <f t="shared" si="7"/>
        <v>ug/dscm</v>
      </c>
      <c r="BG37" s="59" t="s">
        <v>116</v>
      </c>
      <c r="BH37" s="84">
        <v>1.5475568753821786E-5</v>
      </c>
      <c r="BI37" s="64">
        <v>9.6629897774945376E-4</v>
      </c>
      <c r="BJ37" s="32" t="str">
        <f t="shared" si="8"/>
        <v>ug/dscm</v>
      </c>
      <c r="BK37" s="59" t="s">
        <v>116</v>
      </c>
      <c r="BL37" s="84">
        <v>6.2064960155398313E-7</v>
      </c>
      <c r="BM37" s="61">
        <f t="shared" si="1"/>
        <v>8.6977973597846502E-3</v>
      </c>
      <c r="BN37" s="32" t="str">
        <f t="shared" si="2"/>
        <v>ug/dscm</v>
      </c>
      <c r="BO37" s="32">
        <f t="shared" si="3"/>
        <v>3</v>
      </c>
      <c r="BP37" s="52">
        <f t="shared" si="4"/>
        <v>5.5777044738868736E-6</v>
      </c>
      <c r="BQ37" s="58"/>
      <c r="BR37" s="59"/>
      <c r="BS37" s="59"/>
      <c r="BT37" s="60"/>
      <c r="BU37" s="9"/>
      <c r="BV37" s="9"/>
      <c r="BW37" s="9"/>
      <c r="BX37" s="9"/>
      <c r="BY37" s="9"/>
      <c r="BZ37" s="9"/>
      <c r="CA37" s="8"/>
    </row>
    <row r="38" spans="1:79" ht="15">
      <c r="A38" s="9"/>
      <c r="B38" s="65" t="s">
        <v>94</v>
      </c>
      <c r="C38" s="41" t="s">
        <v>95</v>
      </c>
      <c r="D38" s="41" t="s">
        <v>96</v>
      </c>
      <c r="E38" s="42" t="s">
        <v>97</v>
      </c>
      <c r="F38" s="43" t="s">
        <v>98</v>
      </c>
      <c r="G38" s="41" t="s">
        <v>99</v>
      </c>
      <c r="H38" s="56" t="s">
        <v>111</v>
      </c>
      <c r="I38" s="45" t="s">
        <v>166</v>
      </c>
      <c r="J38" s="45" t="s">
        <v>167</v>
      </c>
      <c r="K38" s="45" t="s">
        <v>114</v>
      </c>
      <c r="L38" s="57" t="s">
        <v>115</v>
      </c>
      <c r="M38" s="58">
        <v>2170</v>
      </c>
      <c r="N38" s="59">
        <v>2170</v>
      </c>
      <c r="O38" s="59">
        <v>2160</v>
      </c>
      <c r="P38" s="32">
        <f t="shared" si="5"/>
        <v>2166.6666666666665</v>
      </c>
      <c r="Q38" s="59" t="s">
        <v>105</v>
      </c>
      <c r="R38" s="60" t="s">
        <v>106</v>
      </c>
      <c r="S38" s="58">
        <v>47896</v>
      </c>
      <c r="T38" s="59">
        <v>47896</v>
      </c>
      <c r="U38" s="59">
        <v>47969</v>
      </c>
      <c r="V38" s="32">
        <f t="shared" si="6"/>
        <v>47920.333333333336</v>
      </c>
      <c r="W38" s="59" t="s">
        <v>107</v>
      </c>
      <c r="X38" s="60" t="s">
        <v>108</v>
      </c>
      <c r="Y38" s="59">
        <v>238676</v>
      </c>
      <c r="Z38" s="59">
        <v>210208</v>
      </c>
      <c r="AA38" s="59">
        <v>173260</v>
      </c>
      <c r="AB38" s="59">
        <v>17.579999999999998</v>
      </c>
      <c r="AC38" s="59">
        <v>139.80000000000001</v>
      </c>
      <c r="AD38" s="59">
        <v>29.93</v>
      </c>
      <c r="AE38" s="59">
        <v>5.9</v>
      </c>
      <c r="AF38" s="58">
        <v>242056</v>
      </c>
      <c r="AG38" s="59">
        <v>212971</v>
      </c>
      <c r="AH38" s="59">
        <v>171089</v>
      </c>
      <c r="AI38" s="59">
        <v>19.670000000000002</v>
      </c>
      <c r="AJ38" s="59">
        <v>139.80000000000001</v>
      </c>
      <c r="AK38" s="59">
        <v>29.9</v>
      </c>
      <c r="AL38" s="60">
        <v>5.23</v>
      </c>
      <c r="AM38" s="58">
        <v>240311</v>
      </c>
      <c r="AN38" s="59">
        <v>211613</v>
      </c>
      <c r="AO38" s="59">
        <v>171456</v>
      </c>
      <c r="AP38" s="59">
        <v>18.98</v>
      </c>
      <c r="AQ38" s="59">
        <v>139.9</v>
      </c>
      <c r="AR38" s="59">
        <v>29.93</v>
      </c>
      <c r="AS38" s="60">
        <v>5.12</v>
      </c>
      <c r="AT38" s="61">
        <f t="shared" si="14"/>
        <v>240347.66666666666</v>
      </c>
      <c r="AU38" s="52">
        <f t="shared" si="14"/>
        <v>211597.33333333334</v>
      </c>
      <c r="AV38" s="52">
        <f t="shared" si="14"/>
        <v>171935</v>
      </c>
      <c r="AW38" s="52">
        <f t="shared" si="14"/>
        <v>18.743333333333336</v>
      </c>
      <c r="AX38" s="52">
        <f t="shared" si="14"/>
        <v>139.83333333333334</v>
      </c>
      <c r="AY38" s="52">
        <f t="shared" si="14"/>
        <v>29.919999999999998</v>
      </c>
      <c r="AZ38" s="55">
        <f t="shared" si="14"/>
        <v>5.416666666666667</v>
      </c>
      <c r="BA38" s="62">
        <v>5.5196041001767844E-4</v>
      </c>
      <c r="BB38" s="51" t="s">
        <v>109</v>
      </c>
      <c r="BC38" s="59" t="s">
        <v>116</v>
      </c>
      <c r="BD38" s="84">
        <v>3.5825347478522858E-7</v>
      </c>
      <c r="BE38" s="64">
        <v>5.4328117838539397E-4</v>
      </c>
      <c r="BF38" s="52" t="str">
        <f t="shared" si="7"/>
        <v>ug/dscm</v>
      </c>
      <c r="BG38" s="59" t="s">
        <v>116</v>
      </c>
      <c r="BH38" s="84">
        <v>3.4820029696099014E-7</v>
      </c>
      <c r="BI38" s="64">
        <v>5.4354317498406766E-4</v>
      </c>
      <c r="BJ38" s="32" t="str">
        <f t="shared" si="8"/>
        <v>ug/dscm</v>
      </c>
      <c r="BK38" s="59" t="s">
        <v>116</v>
      </c>
      <c r="BL38" s="84">
        <v>3.4911540087411543E-7</v>
      </c>
      <c r="BM38" s="61">
        <f t="shared" si="1"/>
        <v>5.462615877957134E-4</v>
      </c>
      <c r="BN38" s="32" t="str">
        <f t="shared" si="2"/>
        <v>ug/dscm</v>
      </c>
      <c r="BO38" s="32">
        <f t="shared" si="3"/>
        <v>3</v>
      </c>
      <c r="BP38" s="52">
        <f t="shared" si="4"/>
        <v>3.5185639087344471E-7</v>
      </c>
      <c r="BQ38" s="58"/>
      <c r="BR38" s="59"/>
      <c r="BS38" s="59"/>
      <c r="BT38" s="60"/>
      <c r="BU38" s="9"/>
      <c r="BV38" s="9"/>
      <c r="BW38" s="9"/>
      <c r="BX38" s="9"/>
      <c r="BY38" s="9"/>
      <c r="BZ38" s="9"/>
      <c r="CA38" s="8"/>
    </row>
    <row r="39" spans="1:79" ht="15">
      <c r="A39" s="9"/>
      <c r="B39" s="65" t="s">
        <v>94</v>
      </c>
      <c r="C39" s="41" t="s">
        <v>95</v>
      </c>
      <c r="D39" s="41" t="s">
        <v>96</v>
      </c>
      <c r="E39" s="42" t="s">
        <v>97</v>
      </c>
      <c r="F39" s="43" t="s">
        <v>98</v>
      </c>
      <c r="G39" s="41" t="s">
        <v>99</v>
      </c>
      <c r="H39" s="56" t="s">
        <v>111</v>
      </c>
      <c r="I39" s="45" t="s">
        <v>168</v>
      </c>
      <c r="J39" s="45" t="s">
        <v>169</v>
      </c>
      <c r="K39" s="45" t="s">
        <v>114</v>
      </c>
      <c r="L39" s="57" t="s">
        <v>115</v>
      </c>
      <c r="M39" s="58">
        <v>2170</v>
      </c>
      <c r="N39" s="59">
        <v>2170</v>
      </c>
      <c r="O39" s="59">
        <v>2160</v>
      </c>
      <c r="P39" s="32">
        <f t="shared" si="5"/>
        <v>2166.6666666666665</v>
      </c>
      <c r="Q39" s="59" t="s">
        <v>105</v>
      </c>
      <c r="R39" s="60" t="s">
        <v>106</v>
      </c>
      <c r="S39" s="58">
        <v>47896</v>
      </c>
      <c r="T39" s="59">
        <v>47896</v>
      </c>
      <c r="U39" s="59">
        <v>47969</v>
      </c>
      <c r="V39" s="32">
        <f t="shared" si="6"/>
        <v>47920.333333333336</v>
      </c>
      <c r="W39" s="59" t="s">
        <v>107</v>
      </c>
      <c r="X39" s="60" t="s">
        <v>108</v>
      </c>
      <c r="Y39" s="59">
        <v>238676</v>
      </c>
      <c r="Z39" s="59">
        <v>210208</v>
      </c>
      <c r="AA39" s="59">
        <v>173260</v>
      </c>
      <c r="AB39" s="59">
        <v>17.579999999999998</v>
      </c>
      <c r="AC39" s="59">
        <v>139.80000000000001</v>
      </c>
      <c r="AD39" s="59">
        <v>29.93</v>
      </c>
      <c r="AE39" s="59">
        <v>5.9</v>
      </c>
      <c r="AF39" s="58">
        <v>242056</v>
      </c>
      <c r="AG39" s="59">
        <v>212971</v>
      </c>
      <c r="AH39" s="59">
        <v>171089</v>
      </c>
      <c r="AI39" s="59">
        <v>19.670000000000002</v>
      </c>
      <c r="AJ39" s="59">
        <v>139.80000000000001</v>
      </c>
      <c r="AK39" s="59">
        <v>29.9</v>
      </c>
      <c r="AL39" s="60">
        <v>5.23</v>
      </c>
      <c r="AM39" s="58">
        <v>240311</v>
      </c>
      <c r="AN39" s="59">
        <v>211613</v>
      </c>
      <c r="AO39" s="59">
        <v>171456</v>
      </c>
      <c r="AP39" s="59">
        <v>18.98</v>
      </c>
      <c r="AQ39" s="59">
        <v>139.9</v>
      </c>
      <c r="AR39" s="59">
        <v>29.93</v>
      </c>
      <c r="AS39" s="60">
        <v>5.12</v>
      </c>
      <c r="AT39" s="61">
        <f t="shared" si="14"/>
        <v>240347.66666666666</v>
      </c>
      <c r="AU39" s="52">
        <f t="shared" si="14"/>
        <v>211597.33333333334</v>
      </c>
      <c r="AV39" s="52">
        <f t="shared" si="14"/>
        <v>171935</v>
      </c>
      <c r="AW39" s="52">
        <f t="shared" si="14"/>
        <v>18.743333333333336</v>
      </c>
      <c r="AX39" s="52">
        <f t="shared" si="14"/>
        <v>139.83333333333334</v>
      </c>
      <c r="AY39" s="52">
        <f t="shared" si="14"/>
        <v>29.919999999999998</v>
      </c>
      <c r="AZ39" s="55">
        <f t="shared" si="14"/>
        <v>5.416666666666667</v>
      </c>
      <c r="BA39" s="67">
        <v>9.812629511425394E-4</v>
      </c>
      <c r="BB39" s="51" t="s">
        <v>109</v>
      </c>
      <c r="BC39" s="59" t="s">
        <v>116</v>
      </c>
      <c r="BD39" s="84">
        <v>6.3689506628485082E-7</v>
      </c>
      <c r="BE39" s="68">
        <v>9.6583320601847824E-4</v>
      </c>
      <c r="BF39" s="52" t="str">
        <f t="shared" si="7"/>
        <v>ug/dscm</v>
      </c>
      <c r="BG39" s="59" t="s">
        <v>116</v>
      </c>
      <c r="BH39" s="84">
        <v>6.1902275015287141E-7</v>
      </c>
      <c r="BI39" s="68">
        <v>9.6629897774945376E-4</v>
      </c>
      <c r="BJ39" s="32" t="str">
        <f t="shared" si="8"/>
        <v>ug/dscm</v>
      </c>
      <c r="BK39" s="59" t="s">
        <v>116</v>
      </c>
      <c r="BL39" s="84">
        <v>6.2064960155398313E-7</v>
      </c>
      <c r="BM39" s="61">
        <f t="shared" si="1"/>
        <v>9.7113171163682377E-4</v>
      </c>
      <c r="BN39" s="32" t="str">
        <f t="shared" si="2"/>
        <v>ug/dscm</v>
      </c>
      <c r="BO39" s="32">
        <f t="shared" si="3"/>
        <v>3</v>
      </c>
      <c r="BP39" s="52">
        <f t="shared" si="4"/>
        <v>6.2552247266390175E-7</v>
      </c>
      <c r="BQ39" s="58"/>
      <c r="BR39" s="59"/>
      <c r="BS39" s="59"/>
      <c r="BT39" s="60"/>
      <c r="BU39" s="9"/>
      <c r="BV39" s="9"/>
      <c r="BW39" s="9"/>
      <c r="BX39" s="9"/>
      <c r="BY39" s="9"/>
      <c r="BZ39" s="9"/>
      <c r="CA39" s="8"/>
    </row>
    <row r="40" spans="1:79" ht="15">
      <c r="A40" s="9"/>
      <c r="B40" s="65" t="s">
        <v>94</v>
      </c>
      <c r="C40" s="41" t="s">
        <v>95</v>
      </c>
      <c r="D40" s="41" t="s">
        <v>96</v>
      </c>
      <c r="E40" s="42" t="s">
        <v>97</v>
      </c>
      <c r="F40" s="43" t="s">
        <v>98</v>
      </c>
      <c r="G40" s="41" t="s">
        <v>99</v>
      </c>
      <c r="H40" s="56" t="s">
        <v>111</v>
      </c>
      <c r="I40" s="45" t="s">
        <v>170</v>
      </c>
      <c r="J40" s="45" t="s">
        <v>171</v>
      </c>
      <c r="K40" s="45" t="s">
        <v>114</v>
      </c>
      <c r="L40" s="57" t="s">
        <v>115</v>
      </c>
      <c r="M40" s="58">
        <v>2170</v>
      </c>
      <c r="N40" s="59">
        <v>2170</v>
      </c>
      <c r="O40" s="59">
        <v>2160</v>
      </c>
      <c r="P40" s="32">
        <f t="shared" si="5"/>
        <v>2166.6666666666665</v>
      </c>
      <c r="Q40" s="59" t="s">
        <v>105</v>
      </c>
      <c r="R40" s="60" t="s">
        <v>106</v>
      </c>
      <c r="S40" s="58">
        <v>47896</v>
      </c>
      <c r="T40" s="59">
        <v>47896</v>
      </c>
      <c r="U40" s="59">
        <v>47969</v>
      </c>
      <c r="V40" s="32">
        <f t="shared" si="6"/>
        <v>47920.333333333336</v>
      </c>
      <c r="W40" s="59" t="s">
        <v>107</v>
      </c>
      <c r="X40" s="60" t="s">
        <v>108</v>
      </c>
      <c r="Y40" s="59">
        <v>238676</v>
      </c>
      <c r="Z40" s="59">
        <v>210208</v>
      </c>
      <c r="AA40" s="59">
        <v>173260</v>
      </c>
      <c r="AB40" s="59">
        <v>17.579999999999998</v>
      </c>
      <c r="AC40" s="59">
        <v>139.80000000000001</v>
      </c>
      <c r="AD40" s="59">
        <v>29.93</v>
      </c>
      <c r="AE40" s="59">
        <v>5.9</v>
      </c>
      <c r="AF40" s="58">
        <v>242056</v>
      </c>
      <c r="AG40" s="59">
        <v>212971</v>
      </c>
      <c r="AH40" s="59">
        <v>171089</v>
      </c>
      <c r="AI40" s="59">
        <v>19.670000000000002</v>
      </c>
      <c r="AJ40" s="59">
        <v>139.80000000000001</v>
      </c>
      <c r="AK40" s="59">
        <v>29.9</v>
      </c>
      <c r="AL40" s="60">
        <v>5.23</v>
      </c>
      <c r="AM40" s="58">
        <v>240311</v>
      </c>
      <c r="AN40" s="59">
        <v>211613</v>
      </c>
      <c r="AO40" s="59">
        <v>171456</v>
      </c>
      <c r="AP40" s="59">
        <v>18.98</v>
      </c>
      <c r="AQ40" s="59">
        <v>139.9</v>
      </c>
      <c r="AR40" s="59">
        <v>29.93</v>
      </c>
      <c r="AS40" s="60">
        <v>5.12</v>
      </c>
      <c r="AT40" s="61">
        <f t="shared" si="14"/>
        <v>240347.66666666666</v>
      </c>
      <c r="AU40" s="52">
        <f t="shared" si="14"/>
        <v>211597.33333333334</v>
      </c>
      <c r="AV40" s="52">
        <f t="shared" si="14"/>
        <v>171935</v>
      </c>
      <c r="AW40" s="52">
        <f t="shared" si="14"/>
        <v>18.743333333333336</v>
      </c>
      <c r="AX40" s="52">
        <f t="shared" si="14"/>
        <v>139.83333333333334</v>
      </c>
      <c r="AY40" s="52">
        <f t="shared" si="14"/>
        <v>29.919999999999998</v>
      </c>
      <c r="AZ40" s="55">
        <f t="shared" si="14"/>
        <v>5.416666666666667</v>
      </c>
      <c r="BA40" s="66">
        <v>0.15970054529844829</v>
      </c>
      <c r="BB40" s="51" t="s">
        <v>109</v>
      </c>
      <c r="BC40" s="59" t="s">
        <v>110</v>
      </c>
      <c r="BD40" s="85">
        <v>1.0365467203785948E-4</v>
      </c>
      <c r="BE40" s="63">
        <v>0.1062416526620326</v>
      </c>
      <c r="BF40" s="52" t="str">
        <f t="shared" si="7"/>
        <v>ug/dscm</v>
      </c>
      <c r="BG40" s="59" t="s">
        <v>110</v>
      </c>
      <c r="BH40" s="85">
        <v>6.809250251681585E-5</v>
      </c>
      <c r="BI40" s="63">
        <v>7.8511791942143111E-2</v>
      </c>
      <c r="BJ40" s="32" t="str">
        <f t="shared" si="8"/>
        <v>ug/dscm</v>
      </c>
      <c r="BK40" s="59" t="s">
        <v>110</v>
      </c>
      <c r="BL40" s="86">
        <v>5.0427780126261127E-5</v>
      </c>
      <c r="BM40" s="61">
        <f t="shared" si="1"/>
        <v>0.114817996634208</v>
      </c>
      <c r="BN40" s="32" t="str">
        <f t="shared" si="2"/>
        <v>ug/dscm</v>
      </c>
      <c r="BO40" s="32">
        <f t="shared" si="3"/>
        <v>0</v>
      </c>
      <c r="BP40" s="52">
        <f t="shared" si="4"/>
        <v>7.4058318226978827E-5</v>
      </c>
      <c r="BQ40" s="58"/>
      <c r="BR40" s="59"/>
      <c r="BS40" s="59"/>
      <c r="BT40" s="60"/>
      <c r="BU40" s="9"/>
      <c r="BV40" s="9"/>
      <c r="BW40" s="9"/>
      <c r="BX40" s="9"/>
      <c r="BY40" s="9"/>
      <c r="BZ40" s="9"/>
      <c r="CA40" s="8"/>
    </row>
    <row r="41" spans="1:79" ht="15">
      <c r="A41" s="9"/>
      <c r="B41" s="65" t="s">
        <v>94</v>
      </c>
      <c r="C41" s="41" t="s">
        <v>95</v>
      </c>
      <c r="D41" s="41" t="s">
        <v>96</v>
      </c>
      <c r="E41" s="42" t="s">
        <v>97</v>
      </c>
      <c r="F41" s="43" t="s">
        <v>98</v>
      </c>
      <c r="G41" s="41" t="s">
        <v>99</v>
      </c>
      <c r="H41" s="56" t="s">
        <v>111</v>
      </c>
      <c r="I41" s="45" t="s">
        <v>172</v>
      </c>
      <c r="J41" s="45" t="s">
        <v>173</v>
      </c>
      <c r="K41" s="45" t="s">
        <v>114</v>
      </c>
      <c r="L41" s="57" t="s">
        <v>115</v>
      </c>
      <c r="M41" s="58">
        <v>2170</v>
      </c>
      <c r="N41" s="59">
        <v>2170</v>
      </c>
      <c r="O41" s="59">
        <v>2160</v>
      </c>
      <c r="P41" s="32">
        <f t="shared" si="5"/>
        <v>2166.6666666666665</v>
      </c>
      <c r="Q41" s="59" t="s">
        <v>105</v>
      </c>
      <c r="R41" s="60" t="s">
        <v>106</v>
      </c>
      <c r="S41" s="58">
        <v>47896</v>
      </c>
      <c r="T41" s="59">
        <v>47896</v>
      </c>
      <c r="U41" s="59">
        <v>47969</v>
      </c>
      <c r="V41" s="32">
        <f t="shared" si="6"/>
        <v>47920.333333333336</v>
      </c>
      <c r="W41" s="59" t="s">
        <v>107</v>
      </c>
      <c r="X41" s="60" t="s">
        <v>108</v>
      </c>
      <c r="Y41" s="59">
        <v>238676</v>
      </c>
      <c r="Z41" s="59">
        <v>210208</v>
      </c>
      <c r="AA41" s="59">
        <v>173260</v>
      </c>
      <c r="AB41" s="59">
        <v>17.579999999999998</v>
      </c>
      <c r="AC41" s="59">
        <v>139.80000000000001</v>
      </c>
      <c r="AD41" s="59">
        <v>29.93</v>
      </c>
      <c r="AE41" s="59">
        <v>5.9</v>
      </c>
      <c r="AF41" s="58">
        <v>242056</v>
      </c>
      <c r="AG41" s="59">
        <v>212971</v>
      </c>
      <c r="AH41" s="59">
        <v>171089</v>
      </c>
      <c r="AI41" s="59">
        <v>19.670000000000002</v>
      </c>
      <c r="AJ41" s="59">
        <v>139.80000000000001</v>
      </c>
      <c r="AK41" s="59">
        <v>29.9</v>
      </c>
      <c r="AL41" s="60">
        <v>5.23</v>
      </c>
      <c r="AM41" s="58">
        <v>240311</v>
      </c>
      <c r="AN41" s="59">
        <v>211613</v>
      </c>
      <c r="AO41" s="59">
        <v>171456</v>
      </c>
      <c r="AP41" s="59">
        <v>18.98</v>
      </c>
      <c r="AQ41" s="59">
        <v>139.9</v>
      </c>
      <c r="AR41" s="59">
        <v>29.93</v>
      </c>
      <c r="AS41" s="60">
        <v>5.12</v>
      </c>
      <c r="AT41" s="61">
        <f t="shared" si="14"/>
        <v>240347.66666666666</v>
      </c>
      <c r="AU41" s="52">
        <f t="shared" si="14"/>
        <v>211597.33333333334</v>
      </c>
      <c r="AV41" s="52">
        <f t="shared" si="14"/>
        <v>171935</v>
      </c>
      <c r="AW41" s="52">
        <f t="shared" si="14"/>
        <v>18.743333333333336</v>
      </c>
      <c r="AX41" s="52">
        <f t="shared" si="14"/>
        <v>139.83333333333334</v>
      </c>
      <c r="AY41" s="52">
        <f t="shared" si="14"/>
        <v>29.919999999999998</v>
      </c>
      <c r="AZ41" s="55">
        <f t="shared" si="14"/>
        <v>5.416666666666667</v>
      </c>
      <c r="BA41" s="66">
        <v>1.5773801939616323E-2</v>
      </c>
      <c r="BB41" s="51" t="s">
        <v>109</v>
      </c>
      <c r="BC41" s="59" t="s">
        <v>110</v>
      </c>
      <c r="BD41" s="85">
        <v>1.0238088190528975E-5</v>
      </c>
      <c r="BE41" s="68">
        <v>5.0706243315970111E-4</v>
      </c>
      <c r="BF41" s="52" t="str">
        <f t="shared" si="7"/>
        <v>ug/dscm</v>
      </c>
      <c r="BG41" s="59" t="s">
        <v>116</v>
      </c>
      <c r="BH41" s="84">
        <v>3.2498694383025749E-7</v>
      </c>
      <c r="BI41" s="63">
        <v>3.4303613710105606E-3</v>
      </c>
      <c r="BJ41" s="32" t="str">
        <f t="shared" si="8"/>
        <v>ug/dscm</v>
      </c>
      <c r="BK41" s="59" t="s">
        <v>110</v>
      </c>
      <c r="BL41" s="86">
        <v>2.2033060855166402E-6</v>
      </c>
      <c r="BM41" s="61">
        <f t="shared" si="1"/>
        <v>6.5704085812621953E-3</v>
      </c>
      <c r="BN41" s="32" t="str">
        <f t="shared" si="2"/>
        <v>ug/dscm</v>
      </c>
      <c r="BO41" s="32">
        <f t="shared" si="3"/>
        <v>1</v>
      </c>
      <c r="BP41" s="52">
        <f t="shared" si="4"/>
        <v>4.2554604066252915E-6</v>
      </c>
      <c r="BQ41" s="58"/>
      <c r="BR41" s="59"/>
      <c r="BS41" s="59"/>
      <c r="BT41" s="60"/>
      <c r="BU41" s="9"/>
      <c r="BV41" s="9"/>
      <c r="BW41" s="9"/>
      <c r="BX41" s="9"/>
      <c r="BY41" s="9"/>
      <c r="BZ41" s="9"/>
      <c r="CA41" s="8"/>
    </row>
    <row r="42" spans="1:79" ht="15">
      <c r="A42" s="9"/>
      <c r="B42" s="65" t="s">
        <v>94</v>
      </c>
      <c r="C42" s="41" t="s">
        <v>95</v>
      </c>
      <c r="D42" s="41" t="s">
        <v>96</v>
      </c>
      <c r="E42" s="42" t="s">
        <v>97</v>
      </c>
      <c r="F42" s="43" t="s">
        <v>98</v>
      </c>
      <c r="G42" s="41" t="s">
        <v>99</v>
      </c>
      <c r="H42" s="56" t="s">
        <v>111</v>
      </c>
      <c r="I42" s="45" t="s">
        <v>174</v>
      </c>
      <c r="J42" s="45" t="s">
        <v>175</v>
      </c>
      <c r="K42" s="45" t="s">
        <v>114</v>
      </c>
      <c r="L42" s="57" t="s">
        <v>115</v>
      </c>
      <c r="M42" s="58">
        <v>2170</v>
      </c>
      <c r="N42" s="59">
        <v>2170</v>
      </c>
      <c r="O42" s="59">
        <v>2160</v>
      </c>
      <c r="P42" s="32">
        <f t="shared" si="5"/>
        <v>2166.6666666666665</v>
      </c>
      <c r="Q42" s="59" t="s">
        <v>105</v>
      </c>
      <c r="R42" s="60" t="s">
        <v>106</v>
      </c>
      <c r="S42" s="58">
        <v>47896</v>
      </c>
      <c r="T42" s="59">
        <v>47896</v>
      </c>
      <c r="U42" s="59">
        <v>47969</v>
      </c>
      <c r="V42" s="32">
        <f t="shared" si="6"/>
        <v>47920.333333333336</v>
      </c>
      <c r="W42" s="59" t="s">
        <v>107</v>
      </c>
      <c r="X42" s="60" t="s">
        <v>108</v>
      </c>
      <c r="Y42" s="59">
        <v>238676</v>
      </c>
      <c r="Z42" s="59">
        <v>210208</v>
      </c>
      <c r="AA42" s="59">
        <v>173260</v>
      </c>
      <c r="AB42" s="59">
        <v>17.579999999999998</v>
      </c>
      <c r="AC42" s="59">
        <v>139.80000000000001</v>
      </c>
      <c r="AD42" s="59">
        <v>29.93</v>
      </c>
      <c r="AE42" s="59">
        <v>5.9</v>
      </c>
      <c r="AF42" s="58">
        <v>242056</v>
      </c>
      <c r="AG42" s="59">
        <v>212971</v>
      </c>
      <c r="AH42" s="59">
        <v>171089</v>
      </c>
      <c r="AI42" s="59">
        <v>19.670000000000002</v>
      </c>
      <c r="AJ42" s="59">
        <v>139.80000000000001</v>
      </c>
      <c r="AK42" s="59">
        <v>29.9</v>
      </c>
      <c r="AL42" s="60">
        <v>5.23</v>
      </c>
      <c r="AM42" s="58">
        <v>240311</v>
      </c>
      <c r="AN42" s="59">
        <v>211613</v>
      </c>
      <c r="AO42" s="59">
        <v>171456</v>
      </c>
      <c r="AP42" s="59">
        <v>18.98</v>
      </c>
      <c r="AQ42" s="59">
        <v>139.9</v>
      </c>
      <c r="AR42" s="59">
        <v>29.93</v>
      </c>
      <c r="AS42" s="60">
        <v>5.12</v>
      </c>
      <c r="AT42" s="61">
        <f t="shared" si="14"/>
        <v>240347.66666666666</v>
      </c>
      <c r="AU42" s="52">
        <f t="shared" si="14"/>
        <v>211597.33333333334</v>
      </c>
      <c r="AV42" s="52">
        <f t="shared" si="14"/>
        <v>171935</v>
      </c>
      <c r="AW42" s="52">
        <f t="shared" si="14"/>
        <v>18.743333333333336</v>
      </c>
      <c r="AX42" s="52">
        <f t="shared" si="14"/>
        <v>139.83333333333334</v>
      </c>
      <c r="AY42" s="52">
        <f t="shared" si="14"/>
        <v>29.919999999999998</v>
      </c>
      <c r="AZ42" s="55">
        <f t="shared" si="14"/>
        <v>5.416666666666667</v>
      </c>
      <c r="BA42" s="67">
        <v>1.3860339184888371E-3</v>
      </c>
      <c r="BB42" s="51" t="s">
        <v>109</v>
      </c>
      <c r="BC42" s="59" t="s">
        <v>116</v>
      </c>
      <c r="BD42" s="84">
        <v>8.9961428112735189E-7</v>
      </c>
      <c r="BE42" s="68">
        <v>1.3642394035011005E-3</v>
      </c>
      <c r="BF42" s="52" t="str">
        <f t="shared" si="7"/>
        <v>ug/dscm</v>
      </c>
      <c r="BG42" s="59" t="s">
        <v>116</v>
      </c>
      <c r="BH42" s="84">
        <v>8.7436963459093096E-7</v>
      </c>
      <c r="BI42" s="68">
        <v>3.1887866265731969E-3</v>
      </c>
      <c r="BJ42" s="32" t="str">
        <f t="shared" si="8"/>
        <v>ug/dscm</v>
      </c>
      <c r="BK42" s="59" t="s">
        <v>116</v>
      </c>
      <c r="BL42" s="84">
        <v>2.0481436851281437E-6</v>
      </c>
      <c r="BM42" s="61">
        <f t="shared" si="1"/>
        <v>1.9796866495210446E-3</v>
      </c>
      <c r="BN42" s="32" t="str">
        <f t="shared" si="2"/>
        <v>ug/dscm</v>
      </c>
      <c r="BO42" s="32">
        <f t="shared" si="3"/>
        <v>3</v>
      </c>
      <c r="BP42" s="52">
        <f t="shared" si="4"/>
        <v>1.2740425336154755E-6</v>
      </c>
      <c r="BQ42" s="58"/>
      <c r="BR42" s="59"/>
      <c r="BS42" s="59"/>
      <c r="BT42" s="60"/>
      <c r="BU42" s="9"/>
      <c r="BV42" s="9"/>
      <c r="BW42" s="9"/>
      <c r="BX42" s="9"/>
      <c r="BY42" s="9"/>
      <c r="BZ42" s="9"/>
      <c r="CA42" s="8"/>
    </row>
    <row r="43" spans="1:79" ht="15">
      <c r="A43" s="9"/>
      <c r="B43" s="65" t="s">
        <v>94</v>
      </c>
      <c r="C43" s="41" t="s">
        <v>95</v>
      </c>
      <c r="D43" s="41" t="s">
        <v>96</v>
      </c>
      <c r="E43" s="42" t="s">
        <v>97</v>
      </c>
      <c r="F43" s="43" t="s">
        <v>98</v>
      </c>
      <c r="G43" s="41" t="s">
        <v>99</v>
      </c>
      <c r="H43" s="56" t="s">
        <v>111</v>
      </c>
      <c r="I43" s="45" t="s">
        <v>176</v>
      </c>
      <c r="J43" s="45" t="s">
        <v>177</v>
      </c>
      <c r="K43" s="45" t="s">
        <v>114</v>
      </c>
      <c r="L43" s="57" t="s">
        <v>115</v>
      </c>
      <c r="M43" s="58">
        <v>2170</v>
      </c>
      <c r="N43" s="59">
        <v>2170</v>
      </c>
      <c r="O43" s="59">
        <v>2160</v>
      </c>
      <c r="P43" s="32">
        <f t="shared" si="5"/>
        <v>2166.6666666666665</v>
      </c>
      <c r="Q43" s="59" t="s">
        <v>105</v>
      </c>
      <c r="R43" s="60" t="s">
        <v>106</v>
      </c>
      <c r="S43" s="58">
        <v>47896</v>
      </c>
      <c r="T43" s="59">
        <v>47896</v>
      </c>
      <c r="U43" s="59">
        <v>47969</v>
      </c>
      <c r="V43" s="32">
        <f t="shared" si="6"/>
        <v>47920.333333333336</v>
      </c>
      <c r="W43" s="59" t="s">
        <v>107</v>
      </c>
      <c r="X43" s="60" t="s">
        <v>108</v>
      </c>
      <c r="Y43" s="59">
        <v>238676</v>
      </c>
      <c r="Z43" s="59">
        <v>210208</v>
      </c>
      <c r="AA43" s="59">
        <v>173260</v>
      </c>
      <c r="AB43" s="59">
        <v>17.579999999999998</v>
      </c>
      <c r="AC43" s="59">
        <v>139.80000000000001</v>
      </c>
      <c r="AD43" s="59">
        <v>29.93</v>
      </c>
      <c r="AE43" s="59">
        <v>5.9</v>
      </c>
      <c r="AF43" s="58">
        <v>242056</v>
      </c>
      <c r="AG43" s="59">
        <v>212971</v>
      </c>
      <c r="AH43" s="59">
        <v>171089</v>
      </c>
      <c r="AI43" s="59">
        <v>19.670000000000002</v>
      </c>
      <c r="AJ43" s="59">
        <v>139.80000000000001</v>
      </c>
      <c r="AK43" s="59">
        <v>29.9</v>
      </c>
      <c r="AL43" s="60">
        <v>5.23</v>
      </c>
      <c r="AM43" s="58">
        <v>240311</v>
      </c>
      <c r="AN43" s="59">
        <v>211613</v>
      </c>
      <c r="AO43" s="59">
        <v>171456</v>
      </c>
      <c r="AP43" s="59">
        <v>18.98</v>
      </c>
      <c r="AQ43" s="59">
        <v>139.9</v>
      </c>
      <c r="AR43" s="59">
        <v>29.93</v>
      </c>
      <c r="AS43" s="60">
        <v>5.12</v>
      </c>
      <c r="AT43" s="61">
        <f t="shared" si="14"/>
        <v>240347.66666666666</v>
      </c>
      <c r="AU43" s="52">
        <f t="shared" si="14"/>
        <v>211597.33333333334</v>
      </c>
      <c r="AV43" s="52">
        <f t="shared" si="14"/>
        <v>171935</v>
      </c>
      <c r="AW43" s="52">
        <f t="shared" si="14"/>
        <v>18.743333333333336</v>
      </c>
      <c r="AX43" s="52">
        <f t="shared" si="14"/>
        <v>139.83333333333334</v>
      </c>
      <c r="AY43" s="52">
        <f t="shared" si="14"/>
        <v>29.919999999999998</v>
      </c>
      <c r="AZ43" s="55">
        <f t="shared" si="14"/>
        <v>5.416666666666667</v>
      </c>
      <c r="BA43" s="66">
        <v>0.28211309845348004</v>
      </c>
      <c r="BB43" s="51" t="s">
        <v>109</v>
      </c>
      <c r="BC43" s="59" t="s">
        <v>110</v>
      </c>
      <c r="BD43" s="85">
        <v>1.8310733155689463E-4</v>
      </c>
      <c r="BE43" s="63">
        <v>0.82578739114579891</v>
      </c>
      <c r="BF43" s="52" t="str">
        <f t="shared" si="7"/>
        <v>ug/dscm</v>
      </c>
      <c r="BG43" s="59" t="s">
        <v>110</v>
      </c>
      <c r="BH43" s="85">
        <v>5.2926445138070516E-4</v>
      </c>
      <c r="BI43" s="63">
        <v>0.19905758941638746</v>
      </c>
      <c r="BJ43" s="32" t="str">
        <f t="shared" si="8"/>
        <v>ug/dscm</v>
      </c>
      <c r="BK43" s="59" t="s">
        <v>110</v>
      </c>
      <c r="BL43" s="86">
        <v>1.2785381792012051E-4</v>
      </c>
      <c r="BM43" s="61">
        <f t="shared" si="1"/>
        <v>0.43565269300522219</v>
      </c>
      <c r="BN43" s="32" t="str">
        <f t="shared" si="2"/>
        <v>ug/dscm</v>
      </c>
      <c r="BO43" s="32">
        <f t="shared" si="3"/>
        <v>0</v>
      </c>
      <c r="BP43" s="52">
        <f t="shared" si="4"/>
        <v>2.800752002859068E-4</v>
      </c>
      <c r="BQ43" s="58"/>
      <c r="BR43" s="59"/>
      <c r="BS43" s="59"/>
      <c r="BT43" s="60"/>
      <c r="BU43" s="9"/>
      <c r="BV43" s="9"/>
      <c r="BW43" s="9"/>
      <c r="BX43" s="9"/>
      <c r="BY43" s="9"/>
      <c r="BZ43" s="9"/>
      <c r="CA43" s="8"/>
    </row>
    <row r="44" spans="1:79" ht="15">
      <c r="A44" s="9"/>
      <c r="B44" s="65" t="s">
        <v>94</v>
      </c>
      <c r="C44" s="41" t="s">
        <v>95</v>
      </c>
      <c r="D44" s="41" t="s">
        <v>96</v>
      </c>
      <c r="E44" s="42" t="s">
        <v>97</v>
      </c>
      <c r="F44" s="43" t="s">
        <v>98</v>
      </c>
      <c r="G44" s="41" t="s">
        <v>99</v>
      </c>
      <c r="H44" s="56" t="s">
        <v>111</v>
      </c>
      <c r="I44" s="45" t="s">
        <v>178</v>
      </c>
      <c r="J44" s="45" t="s">
        <v>179</v>
      </c>
      <c r="K44" s="45" t="s">
        <v>114</v>
      </c>
      <c r="L44" s="57" t="s">
        <v>115</v>
      </c>
      <c r="M44" s="58">
        <v>2170</v>
      </c>
      <c r="N44" s="59">
        <v>2170</v>
      </c>
      <c r="O44" s="59">
        <v>2160</v>
      </c>
      <c r="P44" s="32">
        <f t="shared" si="5"/>
        <v>2166.6666666666665</v>
      </c>
      <c r="Q44" s="59" t="s">
        <v>105</v>
      </c>
      <c r="R44" s="60" t="s">
        <v>106</v>
      </c>
      <c r="S44" s="58">
        <v>47896</v>
      </c>
      <c r="T44" s="59">
        <v>47896</v>
      </c>
      <c r="U44" s="59">
        <v>47969</v>
      </c>
      <c r="V44" s="32">
        <f t="shared" si="6"/>
        <v>47920.333333333336</v>
      </c>
      <c r="W44" s="59" t="s">
        <v>107</v>
      </c>
      <c r="X44" s="60" t="s">
        <v>108</v>
      </c>
      <c r="Y44" s="59">
        <v>238676</v>
      </c>
      <c r="Z44" s="59">
        <v>210208</v>
      </c>
      <c r="AA44" s="59">
        <v>173260</v>
      </c>
      <c r="AB44" s="59">
        <v>17.579999999999998</v>
      </c>
      <c r="AC44" s="59">
        <v>139.80000000000001</v>
      </c>
      <c r="AD44" s="59">
        <v>29.93</v>
      </c>
      <c r="AE44" s="59">
        <v>5.9</v>
      </c>
      <c r="AF44" s="58">
        <v>242056</v>
      </c>
      <c r="AG44" s="59">
        <v>212971</v>
      </c>
      <c r="AH44" s="59">
        <v>171089</v>
      </c>
      <c r="AI44" s="59">
        <v>19.670000000000002</v>
      </c>
      <c r="AJ44" s="59">
        <v>139.80000000000001</v>
      </c>
      <c r="AK44" s="59">
        <v>29.9</v>
      </c>
      <c r="AL44" s="60">
        <v>5.23</v>
      </c>
      <c r="AM44" s="58">
        <v>240311</v>
      </c>
      <c r="AN44" s="59">
        <v>211613</v>
      </c>
      <c r="AO44" s="59">
        <v>171456</v>
      </c>
      <c r="AP44" s="59">
        <v>18.98</v>
      </c>
      <c r="AQ44" s="59">
        <v>139.9</v>
      </c>
      <c r="AR44" s="59">
        <v>29.93</v>
      </c>
      <c r="AS44" s="60">
        <v>5.12</v>
      </c>
      <c r="AT44" s="61">
        <f t="shared" ref="AT44:AZ80" si="15">IF(AND(Y44="",AF44="",AM44=""),"",AVERAGE(Y44,AF44,AM44))</f>
        <v>240347.66666666666</v>
      </c>
      <c r="AU44" s="52">
        <f t="shared" si="15"/>
        <v>211597.33333333334</v>
      </c>
      <c r="AV44" s="52">
        <f t="shared" si="15"/>
        <v>171935</v>
      </c>
      <c r="AW44" s="52">
        <f t="shared" si="15"/>
        <v>18.743333333333336</v>
      </c>
      <c r="AX44" s="52">
        <f t="shared" si="15"/>
        <v>139.83333333333334</v>
      </c>
      <c r="AY44" s="52">
        <f t="shared" si="15"/>
        <v>29.919999999999998</v>
      </c>
      <c r="AZ44" s="55">
        <f t="shared" si="15"/>
        <v>5.416666666666667</v>
      </c>
      <c r="BA44" s="67"/>
      <c r="BB44" s="51" t="s">
        <v>109</v>
      </c>
      <c r="BC44" s="59"/>
      <c r="BD44" s="85"/>
      <c r="BE44" s="68"/>
      <c r="BF44" s="52" t="str">
        <f t="shared" si="7"/>
        <v>ug/dscm</v>
      </c>
      <c r="BG44" s="59"/>
      <c r="BH44" s="85"/>
      <c r="BI44" s="68">
        <v>9.6629897774945376E-4</v>
      </c>
      <c r="BJ44" s="32" t="str">
        <f t="shared" si="8"/>
        <v>ug/dscm</v>
      </c>
      <c r="BK44" s="59" t="s">
        <v>116</v>
      </c>
      <c r="BL44" s="84">
        <v>6.2064960155398313E-7</v>
      </c>
      <c r="BM44" s="61">
        <f t="shared" si="1"/>
        <v>9.6629897774945376E-4</v>
      </c>
      <c r="BN44" s="32" t="str">
        <f t="shared" si="2"/>
        <v>ug/dscm</v>
      </c>
      <c r="BO44" s="32">
        <f t="shared" si="3"/>
        <v>1</v>
      </c>
      <c r="BP44" s="52">
        <f t="shared" si="4"/>
        <v>6.2064960155398313E-7</v>
      </c>
      <c r="BQ44" s="58"/>
      <c r="BR44" s="59"/>
      <c r="BS44" s="59"/>
      <c r="BT44" s="60"/>
      <c r="BU44" s="9"/>
      <c r="BV44" s="9"/>
      <c r="BW44" s="9"/>
      <c r="BX44" s="9"/>
      <c r="BY44" s="9"/>
      <c r="BZ44" s="9"/>
      <c r="CA44" s="8"/>
    </row>
    <row r="45" spans="1:79" ht="15">
      <c r="A45" s="9"/>
      <c r="B45" s="65" t="s">
        <v>94</v>
      </c>
      <c r="C45" s="41" t="s">
        <v>95</v>
      </c>
      <c r="D45" s="41" t="s">
        <v>96</v>
      </c>
      <c r="E45" s="42" t="s">
        <v>97</v>
      </c>
      <c r="F45" s="43" t="s">
        <v>98</v>
      </c>
      <c r="G45" s="41" t="s">
        <v>99</v>
      </c>
      <c r="H45" s="56" t="s">
        <v>111</v>
      </c>
      <c r="I45" s="45" t="s">
        <v>180</v>
      </c>
      <c r="J45" s="45" t="s">
        <v>181</v>
      </c>
      <c r="K45" s="45" t="s">
        <v>114</v>
      </c>
      <c r="L45" s="57" t="s">
        <v>115</v>
      </c>
      <c r="M45" s="58">
        <v>2170</v>
      </c>
      <c r="N45" s="59">
        <v>2170</v>
      </c>
      <c r="O45" s="59">
        <v>2160</v>
      </c>
      <c r="P45" s="32">
        <f t="shared" si="5"/>
        <v>2166.6666666666665</v>
      </c>
      <c r="Q45" s="59" t="s">
        <v>105</v>
      </c>
      <c r="R45" s="60" t="s">
        <v>106</v>
      </c>
      <c r="S45" s="58">
        <v>47896</v>
      </c>
      <c r="T45" s="59">
        <v>47896</v>
      </c>
      <c r="U45" s="59">
        <v>47969</v>
      </c>
      <c r="V45" s="32">
        <f t="shared" si="6"/>
        <v>47920.333333333336</v>
      </c>
      <c r="W45" s="59" t="s">
        <v>107</v>
      </c>
      <c r="X45" s="60" t="s">
        <v>108</v>
      </c>
      <c r="Y45" s="59">
        <v>238676</v>
      </c>
      <c r="Z45" s="59">
        <v>210208</v>
      </c>
      <c r="AA45" s="59">
        <v>173260</v>
      </c>
      <c r="AB45" s="59">
        <v>17.579999999999998</v>
      </c>
      <c r="AC45" s="59">
        <v>139.80000000000001</v>
      </c>
      <c r="AD45" s="59">
        <v>29.93</v>
      </c>
      <c r="AE45" s="59">
        <v>5.9</v>
      </c>
      <c r="AF45" s="58">
        <v>242056</v>
      </c>
      <c r="AG45" s="59">
        <v>212971</v>
      </c>
      <c r="AH45" s="59">
        <v>171089</v>
      </c>
      <c r="AI45" s="59">
        <v>19.670000000000002</v>
      </c>
      <c r="AJ45" s="59">
        <v>139.80000000000001</v>
      </c>
      <c r="AK45" s="59">
        <v>29.9</v>
      </c>
      <c r="AL45" s="60">
        <v>5.23</v>
      </c>
      <c r="AM45" s="58">
        <v>240311</v>
      </c>
      <c r="AN45" s="59">
        <v>211613</v>
      </c>
      <c r="AO45" s="59">
        <v>171456</v>
      </c>
      <c r="AP45" s="59">
        <v>18.98</v>
      </c>
      <c r="AQ45" s="59">
        <v>139.9</v>
      </c>
      <c r="AR45" s="59">
        <v>29.93</v>
      </c>
      <c r="AS45" s="60">
        <v>5.12</v>
      </c>
      <c r="AT45" s="61">
        <f t="shared" si="15"/>
        <v>240347.66666666666</v>
      </c>
      <c r="AU45" s="52">
        <f t="shared" si="15"/>
        <v>211597.33333333334</v>
      </c>
      <c r="AV45" s="52">
        <f t="shared" si="15"/>
        <v>171935</v>
      </c>
      <c r="AW45" s="52">
        <f t="shared" si="15"/>
        <v>18.743333333333336</v>
      </c>
      <c r="AX45" s="52">
        <f t="shared" si="15"/>
        <v>139.83333333333334</v>
      </c>
      <c r="AY45" s="52">
        <f t="shared" si="15"/>
        <v>29.919999999999998</v>
      </c>
      <c r="AZ45" s="55">
        <f t="shared" si="15"/>
        <v>5.416666666666667</v>
      </c>
      <c r="BA45" s="66">
        <v>0.12020471151496108</v>
      </c>
      <c r="BB45" s="51" t="s">
        <v>109</v>
      </c>
      <c r="BC45" s="59" t="s">
        <v>110</v>
      </c>
      <c r="BD45" s="85">
        <v>7.8019645619894229E-5</v>
      </c>
      <c r="BE45" s="63">
        <v>0.13014602451098994</v>
      </c>
      <c r="BF45" s="52" t="str">
        <f t="shared" si="7"/>
        <v>ug/dscm</v>
      </c>
      <c r="BG45" s="59" t="s">
        <v>110</v>
      </c>
      <c r="BH45" s="85">
        <v>8.341331558309943E-5</v>
      </c>
      <c r="BI45" s="63">
        <v>4.3241879254288053E-2</v>
      </c>
      <c r="BJ45" s="32" t="str">
        <f t="shared" si="8"/>
        <v>ug/dscm</v>
      </c>
      <c r="BK45" s="59" t="s">
        <v>110</v>
      </c>
      <c r="BL45" s="86">
        <v>2.7774069669540741E-5</v>
      </c>
      <c r="BM45" s="61">
        <f t="shared" si="1"/>
        <v>9.7864205093413037E-2</v>
      </c>
      <c r="BN45" s="32" t="str">
        <f t="shared" si="2"/>
        <v>ug/dscm</v>
      </c>
      <c r="BO45" s="32">
        <f t="shared" si="3"/>
        <v>0</v>
      </c>
      <c r="BP45" s="52">
        <f t="shared" si="4"/>
        <v>6.3069010290844798E-5</v>
      </c>
      <c r="BQ45" s="58"/>
      <c r="BR45" s="59"/>
      <c r="BS45" s="59"/>
      <c r="BT45" s="60"/>
      <c r="BU45" s="9"/>
      <c r="BV45" s="9"/>
      <c r="BW45" s="9"/>
      <c r="BX45" s="9"/>
      <c r="BY45" s="9"/>
      <c r="BZ45" s="9"/>
      <c r="CA45" s="8"/>
    </row>
    <row r="46" spans="1:79" ht="15">
      <c r="A46" s="9"/>
      <c r="B46" s="65" t="s">
        <v>94</v>
      </c>
      <c r="C46" s="41" t="s">
        <v>95</v>
      </c>
      <c r="D46" s="41" t="s">
        <v>96</v>
      </c>
      <c r="E46" s="42" t="s">
        <v>97</v>
      </c>
      <c r="F46" s="43" t="s">
        <v>98</v>
      </c>
      <c r="G46" s="41" t="s">
        <v>99</v>
      </c>
      <c r="H46" s="56" t="s">
        <v>111</v>
      </c>
      <c r="I46" s="45" t="s">
        <v>182</v>
      </c>
      <c r="J46" s="45" t="s">
        <v>183</v>
      </c>
      <c r="K46" s="45" t="s">
        <v>114</v>
      </c>
      <c r="L46" s="57" t="s">
        <v>115</v>
      </c>
      <c r="M46" s="58">
        <v>2170</v>
      </c>
      <c r="N46" s="59">
        <v>2170</v>
      </c>
      <c r="O46" s="59">
        <v>2160</v>
      </c>
      <c r="P46" s="32">
        <f t="shared" si="5"/>
        <v>2166.6666666666665</v>
      </c>
      <c r="Q46" s="59" t="s">
        <v>105</v>
      </c>
      <c r="R46" s="60" t="s">
        <v>106</v>
      </c>
      <c r="S46" s="58">
        <v>47896</v>
      </c>
      <c r="T46" s="59">
        <v>47896</v>
      </c>
      <c r="U46" s="59">
        <v>47969</v>
      </c>
      <c r="V46" s="32">
        <f t="shared" si="6"/>
        <v>47920.333333333336</v>
      </c>
      <c r="W46" s="59" t="s">
        <v>107</v>
      </c>
      <c r="X46" s="60" t="s">
        <v>108</v>
      </c>
      <c r="Y46" s="59">
        <v>238676</v>
      </c>
      <c r="Z46" s="59">
        <v>210208</v>
      </c>
      <c r="AA46" s="59">
        <v>173260</v>
      </c>
      <c r="AB46" s="59">
        <v>17.579999999999998</v>
      </c>
      <c r="AC46" s="59">
        <v>139.80000000000001</v>
      </c>
      <c r="AD46" s="59">
        <v>29.93</v>
      </c>
      <c r="AE46" s="59">
        <v>5.9</v>
      </c>
      <c r="AF46" s="58">
        <v>242056</v>
      </c>
      <c r="AG46" s="59">
        <v>212971</v>
      </c>
      <c r="AH46" s="59">
        <v>171089</v>
      </c>
      <c r="AI46" s="59">
        <v>19.670000000000002</v>
      </c>
      <c r="AJ46" s="59">
        <v>139.80000000000001</v>
      </c>
      <c r="AK46" s="59">
        <v>29.9</v>
      </c>
      <c r="AL46" s="60">
        <v>5.23</v>
      </c>
      <c r="AM46" s="58">
        <v>240311</v>
      </c>
      <c r="AN46" s="59">
        <v>211613</v>
      </c>
      <c r="AO46" s="59">
        <v>171456</v>
      </c>
      <c r="AP46" s="59">
        <v>18.98</v>
      </c>
      <c r="AQ46" s="59">
        <v>139.9</v>
      </c>
      <c r="AR46" s="59">
        <v>29.93</v>
      </c>
      <c r="AS46" s="60">
        <v>5.12</v>
      </c>
      <c r="AT46" s="61">
        <f t="shared" si="15"/>
        <v>240347.66666666666</v>
      </c>
      <c r="AU46" s="52">
        <f t="shared" si="15"/>
        <v>211597.33333333334</v>
      </c>
      <c r="AV46" s="52">
        <f t="shared" si="15"/>
        <v>171935</v>
      </c>
      <c r="AW46" s="52">
        <f t="shared" si="15"/>
        <v>18.743333333333336</v>
      </c>
      <c r="AX46" s="52">
        <f t="shared" si="15"/>
        <v>139.83333333333334</v>
      </c>
      <c r="AY46" s="52">
        <f t="shared" si="15"/>
        <v>29.919999999999998</v>
      </c>
      <c r="AZ46" s="55">
        <f t="shared" si="15"/>
        <v>5.416666666666667</v>
      </c>
      <c r="BA46" s="66">
        <v>3.5080150503345787E-3</v>
      </c>
      <c r="BB46" s="51" t="s">
        <v>109</v>
      </c>
      <c r="BC46" s="59" t="s">
        <v>110</v>
      </c>
      <c r="BD46" s="85">
        <v>2.276899861968342E-6</v>
      </c>
      <c r="BE46" s="63">
        <v>7.605936497395516E-4</v>
      </c>
      <c r="BF46" s="52" t="str">
        <f t="shared" si="7"/>
        <v>ug/dscm</v>
      </c>
      <c r="BG46" s="59" t="s">
        <v>110</v>
      </c>
      <c r="BH46" s="85">
        <v>4.8748041574538634E-7</v>
      </c>
      <c r="BI46" s="63">
        <v>1.3286610944054989E-3</v>
      </c>
      <c r="BJ46" s="32" t="str">
        <f t="shared" si="8"/>
        <v>ug/dscm</v>
      </c>
      <c r="BK46" s="59" t="s">
        <v>110</v>
      </c>
      <c r="BL46" s="86">
        <v>8.5339320213672675E-7</v>
      </c>
      <c r="BM46" s="61">
        <f t="shared" si="1"/>
        <v>1.8657565981598765E-3</v>
      </c>
      <c r="BN46" s="32" t="str">
        <f t="shared" si="2"/>
        <v>ug/dscm</v>
      </c>
      <c r="BO46" s="32">
        <f t="shared" si="3"/>
        <v>0</v>
      </c>
      <c r="BP46" s="52">
        <f t="shared" si="4"/>
        <v>1.205924493283485E-6</v>
      </c>
      <c r="BQ46" s="58"/>
      <c r="BR46" s="59"/>
      <c r="BS46" s="59"/>
      <c r="BT46" s="60"/>
      <c r="BU46" s="9"/>
      <c r="BV46" s="9"/>
      <c r="BW46" s="9"/>
      <c r="BX46" s="9"/>
      <c r="BY46" s="9"/>
      <c r="BZ46" s="9"/>
      <c r="CA46" s="8"/>
    </row>
    <row r="47" spans="1:79" ht="15">
      <c r="A47" s="9"/>
      <c r="B47" s="65" t="s">
        <v>94</v>
      </c>
      <c r="C47" s="41" t="s">
        <v>95</v>
      </c>
      <c r="D47" s="41" t="s">
        <v>96</v>
      </c>
      <c r="E47" s="42" t="s">
        <v>97</v>
      </c>
      <c r="F47" s="43" t="s">
        <v>98</v>
      </c>
      <c r="G47" s="41" t="s">
        <v>99</v>
      </c>
      <c r="H47" s="56" t="s">
        <v>111</v>
      </c>
      <c r="I47" s="45" t="s">
        <v>184</v>
      </c>
      <c r="J47" s="45" t="s">
        <v>185</v>
      </c>
      <c r="K47" s="45" t="s">
        <v>114</v>
      </c>
      <c r="L47" s="57" t="s">
        <v>115</v>
      </c>
      <c r="M47" s="58">
        <v>2170</v>
      </c>
      <c r="N47" s="59">
        <v>2170</v>
      </c>
      <c r="O47" s="59">
        <v>2160</v>
      </c>
      <c r="P47" s="32">
        <f t="shared" si="5"/>
        <v>2166.6666666666665</v>
      </c>
      <c r="Q47" s="59" t="s">
        <v>105</v>
      </c>
      <c r="R47" s="60" t="s">
        <v>106</v>
      </c>
      <c r="S47" s="58">
        <v>47896</v>
      </c>
      <c r="T47" s="59">
        <v>47896</v>
      </c>
      <c r="U47" s="59">
        <v>47969</v>
      </c>
      <c r="V47" s="32">
        <f t="shared" si="6"/>
        <v>47920.333333333336</v>
      </c>
      <c r="W47" s="59" t="s">
        <v>107</v>
      </c>
      <c r="X47" s="60" t="s">
        <v>108</v>
      </c>
      <c r="Y47" s="59">
        <v>238676</v>
      </c>
      <c r="Z47" s="59">
        <v>210208</v>
      </c>
      <c r="AA47" s="59">
        <v>173260</v>
      </c>
      <c r="AB47" s="59">
        <v>17.579999999999998</v>
      </c>
      <c r="AC47" s="59">
        <v>139.80000000000001</v>
      </c>
      <c r="AD47" s="59">
        <v>29.93</v>
      </c>
      <c r="AE47" s="59">
        <v>5.9</v>
      </c>
      <c r="AF47" s="58">
        <v>242056</v>
      </c>
      <c r="AG47" s="59">
        <v>212971</v>
      </c>
      <c r="AH47" s="59">
        <v>171089</v>
      </c>
      <c r="AI47" s="59">
        <v>19.670000000000002</v>
      </c>
      <c r="AJ47" s="59">
        <v>139.80000000000001</v>
      </c>
      <c r="AK47" s="59">
        <v>29.9</v>
      </c>
      <c r="AL47" s="60">
        <v>5.23</v>
      </c>
      <c r="AM47" s="58">
        <v>240311</v>
      </c>
      <c r="AN47" s="59">
        <v>211613</v>
      </c>
      <c r="AO47" s="59">
        <v>171456</v>
      </c>
      <c r="AP47" s="59">
        <v>18.98</v>
      </c>
      <c r="AQ47" s="59">
        <v>139.9</v>
      </c>
      <c r="AR47" s="59">
        <v>29.93</v>
      </c>
      <c r="AS47" s="60">
        <v>5.12</v>
      </c>
      <c r="AT47" s="61">
        <f t="shared" si="15"/>
        <v>240347.66666666666</v>
      </c>
      <c r="AU47" s="52">
        <f t="shared" si="15"/>
        <v>211597.33333333334</v>
      </c>
      <c r="AV47" s="52">
        <f t="shared" si="15"/>
        <v>171935</v>
      </c>
      <c r="AW47" s="52">
        <f t="shared" si="15"/>
        <v>18.743333333333336</v>
      </c>
      <c r="AX47" s="52">
        <f t="shared" si="15"/>
        <v>139.83333333333334</v>
      </c>
      <c r="AY47" s="52">
        <f t="shared" si="15"/>
        <v>29.919999999999998</v>
      </c>
      <c r="AZ47" s="55">
        <f t="shared" si="15"/>
        <v>5.416666666666667</v>
      </c>
      <c r="BA47" s="62">
        <v>4.4156832801414275E-3</v>
      </c>
      <c r="BB47" s="51" t="s">
        <v>109</v>
      </c>
      <c r="BC47" s="59" t="s">
        <v>116</v>
      </c>
      <c r="BD47" s="84">
        <v>2.8660277982818286E-6</v>
      </c>
      <c r="BE47" s="64">
        <v>4.3462494270831518E-3</v>
      </c>
      <c r="BF47" s="52" t="str">
        <f t="shared" si="7"/>
        <v>ug/dscm</v>
      </c>
      <c r="BG47" s="59" t="s">
        <v>116</v>
      </c>
      <c r="BH47" s="84">
        <v>2.7856023756879211E-6</v>
      </c>
      <c r="BI47" s="64">
        <v>4.3483453998725413E-3</v>
      </c>
      <c r="BJ47" s="32" t="str">
        <f t="shared" si="8"/>
        <v>ug/dscm</v>
      </c>
      <c r="BK47" s="59" t="s">
        <v>116</v>
      </c>
      <c r="BL47" s="84">
        <v>2.7929232069929234E-6</v>
      </c>
      <c r="BM47" s="61">
        <f t="shared" si="1"/>
        <v>4.3700927023657072E-3</v>
      </c>
      <c r="BN47" s="32" t="str">
        <f t="shared" si="2"/>
        <v>ug/dscm</v>
      </c>
      <c r="BO47" s="32">
        <f t="shared" si="3"/>
        <v>3</v>
      </c>
      <c r="BP47" s="52">
        <f t="shared" si="4"/>
        <v>2.8148511269875577E-6</v>
      </c>
      <c r="BQ47" s="58"/>
      <c r="BR47" s="59"/>
      <c r="BS47" s="59"/>
      <c r="BT47" s="60"/>
      <c r="BU47" s="9"/>
      <c r="BV47" s="9"/>
      <c r="BW47" s="9"/>
      <c r="BX47" s="9"/>
      <c r="BY47" s="9"/>
      <c r="BZ47" s="9"/>
      <c r="CA47" s="8"/>
    </row>
    <row r="48" spans="1:79" ht="15">
      <c r="A48" s="9"/>
      <c r="B48" s="65" t="s">
        <v>94</v>
      </c>
      <c r="C48" s="41" t="s">
        <v>95</v>
      </c>
      <c r="D48" s="41" t="s">
        <v>96</v>
      </c>
      <c r="E48" s="42" t="s">
        <v>97</v>
      </c>
      <c r="F48" s="43" t="s">
        <v>98</v>
      </c>
      <c r="G48" s="41" t="s">
        <v>99</v>
      </c>
      <c r="H48" s="56" t="s">
        <v>111</v>
      </c>
      <c r="I48" s="45" t="s">
        <v>186</v>
      </c>
      <c r="J48" s="45" t="s">
        <v>187</v>
      </c>
      <c r="K48" s="45" t="s">
        <v>114</v>
      </c>
      <c r="L48" s="57" t="s">
        <v>115</v>
      </c>
      <c r="M48" s="58">
        <v>2170</v>
      </c>
      <c r="N48" s="59">
        <v>2170</v>
      </c>
      <c r="O48" s="59">
        <v>2160</v>
      </c>
      <c r="P48" s="32">
        <f t="shared" si="5"/>
        <v>2166.6666666666665</v>
      </c>
      <c r="Q48" s="59" t="s">
        <v>105</v>
      </c>
      <c r="R48" s="60" t="s">
        <v>106</v>
      </c>
      <c r="S48" s="58">
        <v>47896</v>
      </c>
      <c r="T48" s="59">
        <v>47896</v>
      </c>
      <c r="U48" s="59">
        <v>47969</v>
      </c>
      <c r="V48" s="32">
        <f t="shared" si="6"/>
        <v>47920.333333333336</v>
      </c>
      <c r="W48" s="59" t="s">
        <v>107</v>
      </c>
      <c r="X48" s="60" t="s">
        <v>108</v>
      </c>
      <c r="Y48" s="59">
        <v>238676</v>
      </c>
      <c r="Z48" s="59">
        <v>210208</v>
      </c>
      <c r="AA48" s="59">
        <v>173260</v>
      </c>
      <c r="AB48" s="59">
        <v>17.579999999999998</v>
      </c>
      <c r="AC48" s="59">
        <v>139.80000000000001</v>
      </c>
      <c r="AD48" s="59">
        <v>29.93</v>
      </c>
      <c r="AE48" s="59">
        <v>5.9</v>
      </c>
      <c r="AF48" s="58">
        <v>242056</v>
      </c>
      <c r="AG48" s="59">
        <v>212971</v>
      </c>
      <c r="AH48" s="59">
        <v>171089</v>
      </c>
      <c r="AI48" s="59">
        <v>19.670000000000002</v>
      </c>
      <c r="AJ48" s="59">
        <v>139.80000000000001</v>
      </c>
      <c r="AK48" s="59">
        <v>29.9</v>
      </c>
      <c r="AL48" s="60">
        <v>5.23</v>
      </c>
      <c r="AM48" s="58">
        <v>240311</v>
      </c>
      <c r="AN48" s="59">
        <v>211613</v>
      </c>
      <c r="AO48" s="59">
        <v>171456</v>
      </c>
      <c r="AP48" s="59">
        <v>18.98</v>
      </c>
      <c r="AQ48" s="59">
        <v>139.9</v>
      </c>
      <c r="AR48" s="59">
        <v>29.93</v>
      </c>
      <c r="AS48" s="60">
        <v>5.12</v>
      </c>
      <c r="AT48" s="61">
        <f t="shared" si="15"/>
        <v>240347.66666666666</v>
      </c>
      <c r="AU48" s="52">
        <f t="shared" si="15"/>
        <v>211597.33333333334</v>
      </c>
      <c r="AV48" s="52">
        <f t="shared" si="15"/>
        <v>171935</v>
      </c>
      <c r="AW48" s="52">
        <f t="shared" si="15"/>
        <v>18.743333333333336</v>
      </c>
      <c r="AX48" s="52">
        <f t="shared" si="15"/>
        <v>139.83333333333334</v>
      </c>
      <c r="AY48" s="52">
        <f t="shared" si="15"/>
        <v>29.919999999999998</v>
      </c>
      <c r="AZ48" s="55">
        <f t="shared" si="15"/>
        <v>5.416666666666667</v>
      </c>
      <c r="BA48" s="62">
        <v>5.6177303952910382E-3</v>
      </c>
      <c r="BB48" s="51" t="s">
        <v>109</v>
      </c>
      <c r="BC48" s="59" t="s">
        <v>116</v>
      </c>
      <c r="BD48" s="84">
        <v>3.6462242544807708E-6</v>
      </c>
      <c r="BE48" s="64">
        <v>2.1200038872105594E-3</v>
      </c>
      <c r="BF48" s="52" t="str">
        <f t="shared" si="7"/>
        <v>ug/dscm</v>
      </c>
      <c r="BG48" s="59" t="s">
        <v>116</v>
      </c>
      <c r="BH48" s="84">
        <v>1.3587549365855526E-6</v>
      </c>
      <c r="BI48" s="63">
        <v>2.7539520865859433E-3</v>
      </c>
      <c r="BJ48" s="32" t="str">
        <f t="shared" si="8"/>
        <v>ug/dscm</v>
      </c>
      <c r="BK48" s="59" t="s">
        <v>110</v>
      </c>
      <c r="BL48" s="86">
        <v>1.7688513644288518E-6</v>
      </c>
      <c r="BM48" s="61">
        <f t="shared" si="1"/>
        <v>3.4972287896958471E-3</v>
      </c>
      <c r="BN48" s="32" t="str">
        <f t="shared" si="2"/>
        <v>ug/dscm</v>
      </c>
      <c r="BO48" s="32">
        <f t="shared" si="3"/>
        <v>2</v>
      </c>
      <c r="BP48" s="52">
        <f t="shared" si="4"/>
        <v>2.2579435184983918E-6</v>
      </c>
      <c r="BQ48" s="58"/>
      <c r="BR48" s="59"/>
      <c r="BS48" s="59"/>
      <c r="BT48" s="60"/>
      <c r="BU48" s="9"/>
      <c r="BV48" s="9"/>
      <c r="BW48" s="9"/>
      <c r="BX48" s="9"/>
      <c r="BY48" s="9"/>
      <c r="BZ48" s="9"/>
      <c r="CA48" s="8"/>
    </row>
    <row r="49" spans="1:79" ht="15">
      <c r="A49" s="9"/>
      <c r="B49" s="65" t="s">
        <v>94</v>
      </c>
      <c r="C49" s="41" t="s">
        <v>95</v>
      </c>
      <c r="D49" s="41" t="s">
        <v>96</v>
      </c>
      <c r="E49" s="42" t="s">
        <v>97</v>
      </c>
      <c r="F49" s="43" t="s">
        <v>98</v>
      </c>
      <c r="G49" s="41" t="s">
        <v>99</v>
      </c>
      <c r="H49" s="56" t="s">
        <v>111</v>
      </c>
      <c r="I49" s="57" t="s">
        <v>188</v>
      </c>
      <c r="J49" s="57" t="s">
        <v>189</v>
      </c>
      <c r="K49" s="45" t="s">
        <v>114</v>
      </c>
      <c r="L49" s="57" t="s">
        <v>115</v>
      </c>
      <c r="M49" s="58">
        <v>2170</v>
      </c>
      <c r="N49" s="59">
        <v>2170</v>
      </c>
      <c r="O49" s="59">
        <v>2160</v>
      </c>
      <c r="P49" s="32">
        <f t="shared" si="5"/>
        <v>2166.6666666666665</v>
      </c>
      <c r="Q49" s="59" t="s">
        <v>105</v>
      </c>
      <c r="R49" s="60" t="s">
        <v>106</v>
      </c>
      <c r="S49" s="58">
        <v>47896</v>
      </c>
      <c r="T49" s="59">
        <v>47896</v>
      </c>
      <c r="U49" s="59">
        <v>47969</v>
      </c>
      <c r="V49" s="32">
        <f t="shared" si="6"/>
        <v>47920.333333333336</v>
      </c>
      <c r="W49" s="59" t="s">
        <v>107</v>
      </c>
      <c r="X49" s="60" t="s">
        <v>108</v>
      </c>
      <c r="Y49" s="59">
        <v>238676</v>
      </c>
      <c r="Z49" s="59">
        <v>210208</v>
      </c>
      <c r="AA49" s="59">
        <v>173260</v>
      </c>
      <c r="AB49" s="59">
        <v>17.579999999999998</v>
      </c>
      <c r="AC49" s="59">
        <v>139.80000000000001</v>
      </c>
      <c r="AD49" s="59">
        <v>29.93</v>
      </c>
      <c r="AE49" s="59">
        <v>5.9</v>
      </c>
      <c r="AF49" s="58">
        <v>242056</v>
      </c>
      <c r="AG49" s="59">
        <v>212971</v>
      </c>
      <c r="AH49" s="59">
        <v>171089</v>
      </c>
      <c r="AI49" s="59">
        <v>19.670000000000002</v>
      </c>
      <c r="AJ49" s="59">
        <v>139.80000000000001</v>
      </c>
      <c r="AK49" s="59">
        <v>29.9</v>
      </c>
      <c r="AL49" s="60">
        <v>5.23</v>
      </c>
      <c r="AM49" s="58">
        <v>240311</v>
      </c>
      <c r="AN49" s="59">
        <v>211613</v>
      </c>
      <c r="AO49" s="59">
        <v>171456</v>
      </c>
      <c r="AP49" s="59">
        <v>18.98</v>
      </c>
      <c r="AQ49" s="59">
        <v>139.9</v>
      </c>
      <c r="AR49" s="59">
        <v>29.93</v>
      </c>
      <c r="AS49" s="60">
        <v>5.12</v>
      </c>
      <c r="AT49" s="61">
        <f t="shared" si="15"/>
        <v>240347.66666666666</v>
      </c>
      <c r="AU49" s="52">
        <f t="shared" si="15"/>
        <v>211597.33333333334</v>
      </c>
      <c r="AV49" s="52">
        <f t="shared" si="15"/>
        <v>171935</v>
      </c>
      <c r="AW49" s="52">
        <f t="shared" si="15"/>
        <v>18.743333333333336</v>
      </c>
      <c r="AX49" s="52">
        <f t="shared" si="15"/>
        <v>139.83333333333334</v>
      </c>
      <c r="AY49" s="52">
        <f t="shared" si="15"/>
        <v>29.919999999999998</v>
      </c>
      <c r="AZ49" s="55">
        <f t="shared" si="15"/>
        <v>5.416666666666667</v>
      </c>
      <c r="BA49" s="62">
        <v>1.2265786889281741E-3</v>
      </c>
      <c r="BB49" s="51" t="s">
        <v>109</v>
      </c>
      <c r="BC49" s="59" t="s">
        <v>116</v>
      </c>
      <c r="BD49" s="84">
        <v>7.9611883285606349E-7</v>
      </c>
      <c r="BE49" s="64">
        <v>1.2072915075230976E-3</v>
      </c>
      <c r="BF49" s="52" t="str">
        <f t="shared" si="7"/>
        <v>ug/dscm</v>
      </c>
      <c r="BG49" s="59" t="s">
        <v>116</v>
      </c>
      <c r="BH49" s="84">
        <v>7.7377843769108913E-7</v>
      </c>
      <c r="BI49" s="64">
        <v>1.2078737221868172E-3</v>
      </c>
      <c r="BJ49" s="32" t="str">
        <f t="shared" si="8"/>
        <v>ug/dscm</v>
      </c>
      <c r="BK49" s="59" t="s">
        <v>116</v>
      </c>
      <c r="BL49" s="84">
        <v>7.758120019424787E-7</v>
      </c>
      <c r="BM49" s="61">
        <f t="shared" si="1"/>
        <v>1.2139146395460296E-3</v>
      </c>
      <c r="BN49" s="32" t="str">
        <f t="shared" si="2"/>
        <v>ug/dscm</v>
      </c>
      <c r="BO49" s="32">
        <f t="shared" si="3"/>
        <v>3</v>
      </c>
      <c r="BP49" s="52">
        <f t="shared" si="4"/>
        <v>7.8190309082987711E-7</v>
      </c>
      <c r="BQ49" s="58"/>
      <c r="BR49" s="59"/>
      <c r="BS49" s="59"/>
      <c r="BT49" s="60"/>
      <c r="BU49" s="9"/>
      <c r="BV49" s="9"/>
      <c r="BW49" s="9"/>
      <c r="BX49" s="9"/>
      <c r="BY49" s="9"/>
      <c r="BZ49" s="9"/>
      <c r="CA49" s="8"/>
    </row>
    <row r="50" spans="1:79" ht="15">
      <c r="A50" s="9"/>
      <c r="B50" s="65" t="s">
        <v>94</v>
      </c>
      <c r="C50" s="41" t="s">
        <v>95</v>
      </c>
      <c r="D50" s="41" t="s">
        <v>96</v>
      </c>
      <c r="E50" s="42" t="s">
        <v>97</v>
      </c>
      <c r="F50" s="43" t="s">
        <v>98</v>
      </c>
      <c r="G50" s="41" t="s">
        <v>99</v>
      </c>
      <c r="H50" s="56" t="s">
        <v>111</v>
      </c>
      <c r="I50" s="57" t="s">
        <v>190</v>
      </c>
      <c r="J50" s="57" t="s">
        <v>191</v>
      </c>
      <c r="K50" s="45" t="s">
        <v>192</v>
      </c>
      <c r="L50" s="57" t="s">
        <v>193</v>
      </c>
      <c r="M50" s="58">
        <v>2170</v>
      </c>
      <c r="N50" s="59">
        <v>2170</v>
      </c>
      <c r="O50" s="59">
        <v>2160</v>
      </c>
      <c r="P50" s="32">
        <f t="shared" si="5"/>
        <v>2166.6666666666665</v>
      </c>
      <c r="Q50" s="59" t="s">
        <v>105</v>
      </c>
      <c r="R50" s="60" t="s">
        <v>106</v>
      </c>
      <c r="S50" s="58">
        <v>47896</v>
      </c>
      <c r="T50" s="59">
        <v>47896</v>
      </c>
      <c r="U50" s="59">
        <v>47969</v>
      </c>
      <c r="V50" s="32">
        <f t="shared" si="6"/>
        <v>47920.333333333336</v>
      </c>
      <c r="W50" s="59" t="s">
        <v>107</v>
      </c>
      <c r="X50" s="60" t="s">
        <v>108</v>
      </c>
      <c r="Y50" s="59">
        <v>238676</v>
      </c>
      <c r="Z50" s="59">
        <v>210208</v>
      </c>
      <c r="AA50" s="59">
        <v>173260</v>
      </c>
      <c r="AB50" s="59">
        <v>17.579999999999998</v>
      </c>
      <c r="AC50" s="59">
        <v>139.80000000000001</v>
      </c>
      <c r="AD50" s="59">
        <v>29.93</v>
      </c>
      <c r="AE50" s="59">
        <v>5.9</v>
      </c>
      <c r="AF50" s="58">
        <v>242056</v>
      </c>
      <c r="AG50" s="59">
        <v>212971</v>
      </c>
      <c r="AH50" s="59">
        <v>171089</v>
      </c>
      <c r="AI50" s="59">
        <v>19.670000000000002</v>
      </c>
      <c r="AJ50" s="59">
        <v>139.80000000000001</v>
      </c>
      <c r="AK50" s="59">
        <v>29.9</v>
      </c>
      <c r="AL50" s="60">
        <v>5.23</v>
      </c>
      <c r="AM50" s="58">
        <v>240311</v>
      </c>
      <c r="AN50" s="59">
        <v>211613</v>
      </c>
      <c r="AO50" s="59">
        <v>171456</v>
      </c>
      <c r="AP50" s="59">
        <v>18.98</v>
      </c>
      <c r="AQ50" s="59">
        <v>139.9</v>
      </c>
      <c r="AR50" s="59">
        <v>29.93</v>
      </c>
      <c r="AS50" s="60">
        <v>5.12</v>
      </c>
      <c r="AT50" s="61">
        <f t="shared" si="15"/>
        <v>240347.66666666666</v>
      </c>
      <c r="AU50" s="52">
        <f t="shared" si="15"/>
        <v>211597.33333333334</v>
      </c>
      <c r="AV50" s="52">
        <f t="shared" si="15"/>
        <v>171935</v>
      </c>
      <c r="AW50" s="52">
        <f t="shared" si="15"/>
        <v>18.743333333333336</v>
      </c>
      <c r="AX50" s="52">
        <f t="shared" si="15"/>
        <v>139.83333333333334</v>
      </c>
      <c r="AY50" s="52">
        <f t="shared" si="15"/>
        <v>29.919999999999998</v>
      </c>
      <c r="AZ50" s="55">
        <f t="shared" si="15"/>
        <v>5.416666666666667</v>
      </c>
      <c r="BA50" s="58">
        <v>1.2</v>
      </c>
      <c r="BB50" s="59" t="s">
        <v>194</v>
      </c>
      <c r="BC50" s="59" t="s">
        <v>110</v>
      </c>
      <c r="BD50" s="59">
        <v>0.51939999999999997</v>
      </c>
      <c r="BE50" s="58">
        <v>1.1000000000000001</v>
      </c>
      <c r="BF50" s="52" t="str">
        <f t="shared" si="7"/>
        <v>ppmv db</v>
      </c>
      <c r="BG50" s="59" t="s">
        <v>110</v>
      </c>
      <c r="BH50" s="59">
        <v>0.47010000000000002</v>
      </c>
      <c r="BI50" s="58">
        <v>1</v>
      </c>
      <c r="BJ50" s="32" t="str">
        <f t="shared" si="8"/>
        <v>ppmv db</v>
      </c>
      <c r="BK50" s="59" t="s">
        <v>110</v>
      </c>
      <c r="BL50" s="59">
        <v>0.42830000000000001</v>
      </c>
      <c r="BM50" s="61">
        <f t="shared" si="1"/>
        <v>1.0999999999999999</v>
      </c>
      <c r="BN50" s="52" t="str">
        <f t="shared" si="2"/>
        <v>ppmv db</v>
      </c>
      <c r="BO50" s="32">
        <f t="shared" si="3"/>
        <v>0</v>
      </c>
      <c r="BP50" s="52">
        <f t="shared" si="4"/>
        <v>0.47260000000000008</v>
      </c>
      <c r="BQ50" s="58"/>
      <c r="BR50" s="59"/>
      <c r="BS50" s="59"/>
      <c r="BT50" s="60"/>
      <c r="BU50" s="9"/>
      <c r="BV50" s="9"/>
      <c r="BW50" s="9"/>
      <c r="BX50" s="9"/>
      <c r="BY50" s="9"/>
      <c r="BZ50" s="9"/>
      <c r="CA50" s="8"/>
    </row>
    <row r="51" spans="1:79" ht="15">
      <c r="A51" s="9"/>
      <c r="B51" s="65" t="s">
        <v>94</v>
      </c>
      <c r="C51" s="41" t="s">
        <v>95</v>
      </c>
      <c r="D51" s="41" t="s">
        <v>96</v>
      </c>
      <c r="E51" s="42" t="s">
        <v>97</v>
      </c>
      <c r="F51" s="43" t="s">
        <v>98</v>
      </c>
      <c r="G51" s="41" t="s">
        <v>99</v>
      </c>
      <c r="H51" s="56" t="s">
        <v>111</v>
      </c>
      <c r="I51" s="45" t="s">
        <v>195</v>
      </c>
      <c r="J51" s="45" t="s">
        <v>196</v>
      </c>
      <c r="K51" s="45" t="s">
        <v>192</v>
      </c>
      <c r="L51" s="57" t="s">
        <v>193</v>
      </c>
      <c r="M51" s="58">
        <v>2170</v>
      </c>
      <c r="N51" s="59">
        <v>2170</v>
      </c>
      <c r="O51" s="59">
        <v>2160</v>
      </c>
      <c r="P51" s="32">
        <f t="shared" si="5"/>
        <v>2166.6666666666665</v>
      </c>
      <c r="Q51" s="59" t="s">
        <v>105</v>
      </c>
      <c r="R51" s="60" t="s">
        <v>106</v>
      </c>
      <c r="S51" s="58">
        <v>47896</v>
      </c>
      <c r="T51" s="59">
        <v>47896</v>
      </c>
      <c r="U51" s="59">
        <v>47969</v>
      </c>
      <c r="V51" s="32">
        <f t="shared" si="6"/>
        <v>47920.333333333336</v>
      </c>
      <c r="W51" s="59" t="s">
        <v>107</v>
      </c>
      <c r="X51" s="60" t="s">
        <v>108</v>
      </c>
      <c r="Y51" s="59">
        <v>238676</v>
      </c>
      <c r="Z51" s="59">
        <v>210208</v>
      </c>
      <c r="AA51" s="59">
        <v>173260</v>
      </c>
      <c r="AB51" s="59">
        <v>17.579999999999998</v>
      </c>
      <c r="AC51" s="59">
        <v>139.80000000000001</v>
      </c>
      <c r="AD51" s="59">
        <v>29.93</v>
      </c>
      <c r="AE51" s="59">
        <v>5.9</v>
      </c>
      <c r="AF51" s="58">
        <v>242056</v>
      </c>
      <c r="AG51" s="59">
        <v>212971</v>
      </c>
      <c r="AH51" s="59">
        <v>171089</v>
      </c>
      <c r="AI51" s="59">
        <v>19.670000000000002</v>
      </c>
      <c r="AJ51" s="59">
        <v>139.80000000000001</v>
      </c>
      <c r="AK51" s="59">
        <v>29.9</v>
      </c>
      <c r="AL51" s="60">
        <v>5.23</v>
      </c>
      <c r="AM51" s="58">
        <v>240311</v>
      </c>
      <c r="AN51" s="59">
        <v>211613</v>
      </c>
      <c r="AO51" s="59">
        <v>171456</v>
      </c>
      <c r="AP51" s="59">
        <v>18.98</v>
      </c>
      <c r="AQ51" s="59">
        <v>139.9</v>
      </c>
      <c r="AR51" s="59">
        <v>29.93</v>
      </c>
      <c r="AS51" s="60">
        <v>5.12</v>
      </c>
      <c r="AT51" s="61">
        <f t="shared" si="15"/>
        <v>240347.66666666666</v>
      </c>
      <c r="AU51" s="52">
        <f t="shared" si="15"/>
        <v>211597.33333333334</v>
      </c>
      <c r="AV51" s="52">
        <f t="shared" si="15"/>
        <v>171935</v>
      </c>
      <c r="AW51" s="52">
        <f t="shared" si="15"/>
        <v>18.743333333333336</v>
      </c>
      <c r="AX51" s="52">
        <f t="shared" si="15"/>
        <v>139.83333333333334</v>
      </c>
      <c r="AY51" s="52">
        <f t="shared" si="15"/>
        <v>29.919999999999998</v>
      </c>
      <c r="AZ51" s="55">
        <f t="shared" si="15"/>
        <v>5.416666666666667</v>
      </c>
      <c r="BA51" s="69">
        <v>1</v>
      </c>
      <c r="BB51" s="59" t="s">
        <v>194</v>
      </c>
      <c r="BC51" s="59" t="s">
        <v>116</v>
      </c>
      <c r="BD51" s="70">
        <v>0.81140000000000001</v>
      </c>
      <c r="BE51" s="69">
        <v>1</v>
      </c>
      <c r="BF51" s="52" t="str">
        <f t="shared" si="7"/>
        <v>ppmv db</v>
      </c>
      <c r="BG51" s="59" t="s">
        <v>116</v>
      </c>
      <c r="BH51" s="70">
        <v>0.80120000000000002</v>
      </c>
      <c r="BI51" s="69">
        <v>1</v>
      </c>
      <c r="BJ51" s="32" t="str">
        <f t="shared" si="8"/>
        <v>ppmv db</v>
      </c>
      <c r="BK51" s="59" t="s">
        <v>116</v>
      </c>
      <c r="BL51" s="70">
        <v>0.80289999999999995</v>
      </c>
      <c r="BM51" s="61">
        <f t="shared" si="1"/>
        <v>1</v>
      </c>
      <c r="BN51" s="52" t="str">
        <f t="shared" si="2"/>
        <v>ppmv db</v>
      </c>
      <c r="BO51" s="32">
        <f t="shared" si="3"/>
        <v>3</v>
      </c>
      <c r="BP51" s="52">
        <f t="shared" si="4"/>
        <v>0.80516666666666659</v>
      </c>
      <c r="BQ51" s="58"/>
      <c r="BR51" s="59"/>
      <c r="BS51" s="59"/>
      <c r="BT51" s="60"/>
      <c r="BU51" s="9"/>
      <c r="BV51" s="9"/>
      <c r="BW51" s="9"/>
      <c r="BX51" s="9"/>
      <c r="BY51" s="9"/>
      <c r="BZ51" s="9"/>
      <c r="CA51" s="8"/>
    </row>
    <row r="52" spans="1:79" ht="15">
      <c r="A52" s="9"/>
      <c r="B52" s="65" t="s">
        <v>94</v>
      </c>
      <c r="C52" s="41" t="s">
        <v>95</v>
      </c>
      <c r="D52" s="41" t="s">
        <v>96</v>
      </c>
      <c r="E52" s="42" t="s">
        <v>97</v>
      </c>
      <c r="F52" s="43" t="s">
        <v>98</v>
      </c>
      <c r="G52" s="41" t="s">
        <v>99</v>
      </c>
      <c r="H52" s="56" t="s">
        <v>111</v>
      </c>
      <c r="I52" s="45" t="s">
        <v>197</v>
      </c>
      <c r="J52" s="45" t="s">
        <v>198</v>
      </c>
      <c r="K52" s="45" t="s">
        <v>121</v>
      </c>
      <c r="L52" s="57" t="s">
        <v>199</v>
      </c>
      <c r="M52" s="58">
        <v>2170</v>
      </c>
      <c r="N52" s="59">
        <v>2170</v>
      </c>
      <c r="O52" s="59">
        <v>2160</v>
      </c>
      <c r="P52" s="32">
        <f t="shared" si="5"/>
        <v>2166.6666666666665</v>
      </c>
      <c r="Q52" s="59" t="s">
        <v>105</v>
      </c>
      <c r="R52" s="60" t="s">
        <v>106</v>
      </c>
      <c r="S52" s="58">
        <v>47896</v>
      </c>
      <c r="T52" s="59">
        <v>47896</v>
      </c>
      <c r="U52" s="59">
        <v>47969</v>
      </c>
      <c r="V52" s="32">
        <f t="shared" si="6"/>
        <v>47920.333333333336</v>
      </c>
      <c r="W52" s="59" t="s">
        <v>107</v>
      </c>
      <c r="X52" s="60" t="s">
        <v>108</v>
      </c>
      <c r="Y52" s="59">
        <v>230381</v>
      </c>
      <c r="Z52" s="59">
        <v>202903</v>
      </c>
      <c r="AA52" s="59">
        <v>164672</v>
      </c>
      <c r="AB52" s="59">
        <v>18.84</v>
      </c>
      <c r="AC52" s="59">
        <v>139.80000000000001</v>
      </c>
      <c r="AD52" s="59">
        <v>29.93</v>
      </c>
      <c r="AE52" s="59">
        <v>5.9</v>
      </c>
      <c r="AF52" s="58">
        <v>239477</v>
      </c>
      <c r="AG52" s="59">
        <v>210667</v>
      </c>
      <c r="AH52" s="59">
        <v>171198</v>
      </c>
      <c r="AI52" s="59">
        <v>18.739999999999998</v>
      </c>
      <c r="AJ52" s="59">
        <v>139.9</v>
      </c>
      <c r="AK52" s="59">
        <v>29.9</v>
      </c>
      <c r="AL52" s="60">
        <v>5.23</v>
      </c>
      <c r="AM52" s="58">
        <v>239240</v>
      </c>
      <c r="AN52" s="59">
        <v>210705</v>
      </c>
      <c r="AO52" s="59">
        <v>171144</v>
      </c>
      <c r="AP52" s="59">
        <v>18.78</v>
      </c>
      <c r="AQ52" s="59">
        <v>139.80000000000001</v>
      </c>
      <c r="AR52" s="59">
        <v>29.93</v>
      </c>
      <c r="AS52" s="60">
        <v>5.12</v>
      </c>
      <c r="AT52" s="61">
        <f t="shared" si="15"/>
        <v>236366</v>
      </c>
      <c r="AU52" s="52">
        <f t="shared" si="15"/>
        <v>208091.66666666666</v>
      </c>
      <c r="AV52" s="52">
        <f t="shared" si="15"/>
        <v>169004.66666666666</v>
      </c>
      <c r="AW52" s="52">
        <f t="shared" si="15"/>
        <v>18.786666666666665</v>
      </c>
      <c r="AX52" s="52">
        <f t="shared" si="15"/>
        <v>139.83333333333334</v>
      </c>
      <c r="AY52" s="52">
        <f t="shared" si="15"/>
        <v>29.919999999999998</v>
      </c>
      <c r="AZ52" s="55">
        <f t="shared" si="15"/>
        <v>5.416666666666667</v>
      </c>
      <c r="BA52" s="71">
        <v>834.9</v>
      </c>
      <c r="BB52" s="59" t="s">
        <v>109</v>
      </c>
      <c r="BC52" s="59" t="s">
        <v>110</v>
      </c>
      <c r="BD52" s="72">
        <v>0.51500000000000001</v>
      </c>
      <c r="BE52" s="71">
        <v>594.79999999999995</v>
      </c>
      <c r="BF52" s="52" t="str">
        <f t="shared" si="7"/>
        <v>ug/dscm</v>
      </c>
      <c r="BG52" s="59" t="s">
        <v>110</v>
      </c>
      <c r="BH52" s="72">
        <v>0.38140000000000002</v>
      </c>
      <c r="BI52" s="71">
        <v>491.6</v>
      </c>
      <c r="BJ52" s="32" t="str">
        <f t="shared" si="8"/>
        <v>ug/dscm</v>
      </c>
      <c r="BK52" s="59" t="s">
        <v>110</v>
      </c>
      <c r="BL52" s="72">
        <v>0.31519999999999998</v>
      </c>
      <c r="BM52" s="61">
        <f t="shared" si="1"/>
        <v>640.43333333333328</v>
      </c>
      <c r="BN52" s="52" t="str">
        <f t="shared" si="2"/>
        <v>ug/dscm</v>
      </c>
      <c r="BO52" s="32">
        <f t="shared" si="3"/>
        <v>0</v>
      </c>
      <c r="BP52" s="52">
        <f t="shared" si="4"/>
        <v>0.40386666666666665</v>
      </c>
      <c r="BQ52" s="58"/>
      <c r="BR52" s="59"/>
      <c r="BS52" s="87" t="s">
        <v>200</v>
      </c>
      <c r="BT52" s="60"/>
      <c r="BU52" s="9"/>
      <c r="BV52" s="9"/>
      <c r="BW52" s="9"/>
      <c r="BX52" s="9"/>
      <c r="BY52" s="9"/>
      <c r="BZ52" s="9"/>
      <c r="CA52" s="8"/>
    </row>
    <row r="53" spans="1:79" ht="15">
      <c r="A53" s="9"/>
      <c r="B53" s="65" t="s">
        <v>94</v>
      </c>
      <c r="C53" s="41" t="s">
        <v>95</v>
      </c>
      <c r="D53" s="41" t="s">
        <v>96</v>
      </c>
      <c r="E53" s="42" t="s">
        <v>97</v>
      </c>
      <c r="F53" s="43" t="s">
        <v>98</v>
      </c>
      <c r="G53" s="41" t="s">
        <v>99</v>
      </c>
      <c r="H53" s="56" t="s">
        <v>111</v>
      </c>
      <c r="I53" s="45" t="s">
        <v>201</v>
      </c>
      <c r="J53" s="45" t="s">
        <v>202</v>
      </c>
      <c r="K53" s="45" t="s">
        <v>121</v>
      </c>
      <c r="L53" s="57" t="s">
        <v>199</v>
      </c>
      <c r="M53" s="58">
        <v>2170</v>
      </c>
      <c r="N53" s="59">
        <v>2170</v>
      </c>
      <c r="O53" s="59">
        <v>2160</v>
      </c>
      <c r="P53" s="32">
        <f t="shared" si="5"/>
        <v>2166.6666666666665</v>
      </c>
      <c r="Q53" s="59" t="s">
        <v>105</v>
      </c>
      <c r="R53" s="60" t="s">
        <v>106</v>
      </c>
      <c r="S53" s="58">
        <v>47896</v>
      </c>
      <c r="T53" s="59">
        <v>47896</v>
      </c>
      <c r="U53" s="59">
        <v>47969</v>
      </c>
      <c r="V53" s="32">
        <f t="shared" si="6"/>
        <v>47920.333333333336</v>
      </c>
      <c r="W53" s="59" t="s">
        <v>107</v>
      </c>
      <c r="X53" s="60" t="s">
        <v>108</v>
      </c>
      <c r="Y53" s="59">
        <v>230381</v>
      </c>
      <c r="Z53" s="59">
        <v>202903</v>
      </c>
      <c r="AA53" s="59">
        <v>164672</v>
      </c>
      <c r="AB53" s="59">
        <v>18.84</v>
      </c>
      <c r="AC53" s="59">
        <v>139.80000000000001</v>
      </c>
      <c r="AD53" s="59">
        <v>29.93</v>
      </c>
      <c r="AE53" s="59">
        <v>5.9</v>
      </c>
      <c r="AF53" s="58">
        <v>239477</v>
      </c>
      <c r="AG53" s="59">
        <v>210667</v>
      </c>
      <c r="AH53" s="59">
        <v>171198</v>
      </c>
      <c r="AI53" s="59">
        <v>18.739999999999998</v>
      </c>
      <c r="AJ53" s="59">
        <v>139.9</v>
      </c>
      <c r="AK53" s="59">
        <v>29.9</v>
      </c>
      <c r="AL53" s="60">
        <v>5.23</v>
      </c>
      <c r="AM53" s="58">
        <v>239240</v>
      </c>
      <c r="AN53" s="59">
        <v>210705</v>
      </c>
      <c r="AO53" s="59">
        <v>171144</v>
      </c>
      <c r="AP53" s="59">
        <v>18.78</v>
      </c>
      <c r="AQ53" s="59">
        <v>139.80000000000001</v>
      </c>
      <c r="AR53" s="59">
        <v>29.93</v>
      </c>
      <c r="AS53" s="60">
        <v>5.12</v>
      </c>
      <c r="AT53" s="61">
        <f t="shared" si="15"/>
        <v>236366</v>
      </c>
      <c r="AU53" s="52">
        <f t="shared" si="15"/>
        <v>208091.66666666666</v>
      </c>
      <c r="AV53" s="52">
        <f t="shared" si="15"/>
        <v>169004.66666666666</v>
      </c>
      <c r="AW53" s="52">
        <f t="shared" si="15"/>
        <v>18.786666666666665</v>
      </c>
      <c r="AX53" s="52">
        <f t="shared" si="15"/>
        <v>139.83333333333334</v>
      </c>
      <c r="AY53" s="52">
        <f t="shared" si="15"/>
        <v>29.919999999999998</v>
      </c>
      <c r="AZ53" s="55">
        <f t="shared" si="15"/>
        <v>5.416666666666667</v>
      </c>
      <c r="BA53" s="73">
        <v>21.9</v>
      </c>
      <c r="BB53" s="59" t="s">
        <v>109</v>
      </c>
      <c r="BC53" s="59" t="s">
        <v>116</v>
      </c>
      <c r="BD53" s="74">
        <v>1.35E-2</v>
      </c>
      <c r="BE53" s="71">
        <v>138.5</v>
      </c>
      <c r="BF53" s="52" t="str">
        <f t="shared" si="7"/>
        <v>ug/dscm</v>
      </c>
      <c r="BG53" s="59" t="s">
        <v>110</v>
      </c>
      <c r="BH53" s="72">
        <v>8.8800000000000004E-2</v>
      </c>
      <c r="BI53" s="71">
        <v>45.8</v>
      </c>
      <c r="BJ53" s="32" t="str">
        <f t="shared" si="8"/>
        <v>ug/dscm</v>
      </c>
      <c r="BK53" s="59" t="s">
        <v>110</v>
      </c>
      <c r="BL53" s="72">
        <v>2.93E-2</v>
      </c>
      <c r="BM53" s="61">
        <f t="shared" si="1"/>
        <v>68.733333333333334</v>
      </c>
      <c r="BN53" s="52" t="str">
        <f t="shared" si="2"/>
        <v>ug/dscm</v>
      </c>
      <c r="BO53" s="32">
        <f t="shared" si="3"/>
        <v>1</v>
      </c>
      <c r="BP53" s="52">
        <f t="shared" si="4"/>
        <v>4.3866666666666665E-2</v>
      </c>
      <c r="BQ53" s="58"/>
      <c r="BR53" s="59"/>
      <c r="BS53" s="87" t="s">
        <v>200</v>
      </c>
      <c r="BT53" s="60"/>
      <c r="BU53" s="9"/>
      <c r="BV53" s="9"/>
      <c r="BW53" s="9"/>
      <c r="BX53" s="9"/>
      <c r="BY53" s="9"/>
      <c r="BZ53" s="9"/>
      <c r="CA53" s="8"/>
    </row>
    <row r="54" spans="1:79" ht="15">
      <c r="A54" s="9"/>
      <c r="B54" s="65" t="s">
        <v>94</v>
      </c>
      <c r="C54" s="41" t="s">
        <v>95</v>
      </c>
      <c r="D54" s="41" t="s">
        <v>96</v>
      </c>
      <c r="E54" s="42" t="s">
        <v>97</v>
      </c>
      <c r="F54" s="43" t="s">
        <v>98</v>
      </c>
      <c r="G54" s="41" t="s">
        <v>99</v>
      </c>
      <c r="H54" s="56" t="s">
        <v>111</v>
      </c>
      <c r="I54" s="45" t="s">
        <v>203</v>
      </c>
      <c r="J54" s="45" t="s">
        <v>204</v>
      </c>
      <c r="K54" s="45" t="s">
        <v>121</v>
      </c>
      <c r="L54" s="57" t="s">
        <v>193</v>
      </c>
      <c r="M54" s="58">
        <v>2170</v>
      </c>
      <c r="N54" s="59">
        <v>2170</v>
      </c>
      <c r="O54" s="59">
        <v>2160</v>
      </c>
      <c r="P54" s="32">
        <f t="shared" si="5"/>
        <v>2166.6666666666665</v>
      </c>
      <c r="Q54" s="59" t="s">
        <v>105</v>
      </c>
      <c r="R54" s="60" t="s">
        <v>106</v>
      </c>
      <c r="S54" s="58">
        <v>47896</v>
      </c>
      <c r="T54" s="59">
        <v>47896</v>
      </c>
      <c r="U54" s="59">
        <v>47969</v>
      </c>
      <c r="V54" s="32">
        <f t="shared" si="6"/>
        <v>47920.333333333336</v>
      </c>
      <c r="W54" s="59" t="s">
        <v>107</v>
      </c>
      <c r="X54" s="60" t="s">
        <v>108</v>
      </c>
      <c r="Y54" s="59">
        <v>238676</v>
      </c>
      <c r="Z54" s="59">
        <v>210208</v>
      </c>
      <c r="AA54" s="59">
        <v>173260</v>
      </c>
      <c r="AB54" s="59">
        <v>17.579999999999998</v>
      </c>
      <c r="AC54" s="59">
        <v>139.80000000000001</v>
      </c>
      <c r="AD54" s="59">
        <v>29.93</v>
      </c>
      <c r="AE54" s="59">
        <v>5.9</v>
      </c>
      <c r="AF54" s="58">
        <v>242056</v>
      </c>
      <c r="AG54" s="59">
        <v>212971</v>
      </c>
      <c r="AH54" s="59">
        <v>171089</v>
      </c>
      <c r="AI54" s="59">
        <v>19.670000000000002</v>
      </c>
      <c r="AJ54" s="59">
        <v>139.80000000000001</v>
      </c>
      <c r="AK54" s="59">
        <v>29.9</v>
      </c>
      <c r="AL54" s="60">
        <v>5.23</v>
      </c>
      <c r="AM54" s="58">
        <v>240311</v>
      </c>
      <c r="AN54" s="59">
        <v>211613</v>
      </c>
      <c r="AO54" s="59">
        <v>171456</v>
      </c>
      <c r="AP54" s="59">
        <v>18.98</v>
      </c>
      <c r="AQ54" s="59">
        <v>139.9</v>
      </c>
      <c r="AR54" s="59">
        <v>29.93</v>
      </c>
      <c r="AS54" s="60">
        <v>5.12</v>
      </c>
      <c r="AT54" s="61">
        <f t="shared" si="15"/>
        <v>240347.66666666666</v>
      </c>
      <c r="AU54" s="52">
        <f t="shared" si="15"/>
        <v>211597.33333333334</v>
      </c>
      <c r="AV54" s="52">
        <f t="shared" si="15"/>
        <v>171935</v>
      </c>
      <c r="AW54" s="52">
        <f t="shared" si="15"/>
        <v>18.743333333333336</v>
      </c>
      <c r="AX54" s="52">
        <f t="shared" si="15"/>
        <v>139.83333333333334</v>
      </c>
      <c r="AY54" s="52">
        <f t="shared" si="15"/>
        <v>29.919999999999998</v>
      </c>
      <c r="AZ54" s="55">
        <f t="shared" si="15"/>
        <v>5.416666666666667</v>
      </c>
      <c r="BA54" s="79">
        <v>12915.356835467253</v>
      </c>
      <c r="BB54" s="59" t="s">
        <v>109</v>
      </c>
      <c r="BC54" s="59" t="s">
        <v>110</v>
      </c>
      <c r="BD54" s="80">
        <v>8.3825665524458373</v>
      </c>
      <c r="BE54" s="77">
        <v>127063.33572260625</v>
      </c>
      <c r="BF54" s="52" t="str">
        <f t="shared" si="7"/>
        <v>ug/dscm</v>
      </c>
      <c r="BG54" s="59" t="s">
        <v>110</v>
      </c>
      <c r="BH54" s="78">
        <v>81.435327594031889</v>
      </c>
      <c r="BI54" s="77">
        <v>273427.74088891159</v>
      </c>
      <c r="BJ54" s="32" t="str">
        <f t="shared" si="8"/>
        <v>ug/dscm</v>
      </c>
      <c r="BK54" s="59" t="s">
        <v>110</v>
      </c>
      <c r="BL54" s="78">
        <v>175.61663553974569</v>
      </c>
      <c r="BM54" s="61">
        <f t="shared" ref="BM54:BM84" si="16">IF(AND(BA54="",BE54="",BI54=""),"",AVERAGE(BA54,BE54,BI54))</f>
        <v>137802.14448232835</v>
      </c>
      <c r="BN54" s="52" t="str">
        <f t="shared" ref="BN54:BN84" si="17">IF(BB54="","",BB54)</f>
        <v>ug/dscm</v>
      </c>
      <c r="BO54" s="32">
        <f t="shared" si="3"/>
        <v>0</v>
      </c>
      <c r="BP54" s="52">
        <f t="shared" si="4"/>
        <v>88.478176562074466</v>
      </c>
      <c r="BQ54" s="58"/>
      <c r="BR54" s="59"/>
      <c r="BS54" s="59" t="s">
        <v>205</v>
      </c>
      <c r="BT54" s="60"/>
      <c r="BU54" s="9"/>
      <c r="BV54" s="9"/>
      <c r="BW54" s="9"/>
      <c r="BX54" s="9"/>
      <c r="BY54" s="9"/>
      <c r="BZ54" s="9"/>
      <c r="CA54" s="8"/>
    </row>
    <row r="55" spans="1:79" ht="15">
      <c r="A55" s="9"/>
      <c r="B55" s="65" t="s">
        <v>94</v>
      </c>
      <c r="C55" s="41" t="s">
        <v>95</v>
      </c>
      <c r="D55" s="41" t="s">
        <v>96</v>
      </c>
      <c r="E55" s="42" t="s">
        <v>97</v>
      </c>
      <c r="F55" s="43" t="s">
        <v>98</v>
      </c>
      <c r="G55" s="41" t="s">
        <v>99</v>
      </c>
      <c r="H55" s="56" t="s">
        <v>111</v>
      </c>
      <c r="I55" s="45" t="s">
        <v>206</v>
      </c>
      <c r="J55" s="45" t="s">
        <v>207</v>
      </c>
      <c r="K55" s="45" t="s">
        <v>121</v>
      </c>
      <c r="L55" s="57" t="s">
        <v>193</v>
      </c>
      <c r="M55" s="58">
        <v>2170</v>
      </c>
      <c r="N55" s="59">
        <v>2170</v>
      </c>
      <c r="O55" s="59">
        <v>2160</v>
      </c>
      <c r="P55" s="32">
        <f t="shared" si="5"/>
        <v>2166.6666666666665</v>
      </c>
      <c r="Q55" s="59" t="s">
        <v>105</v>
      </c>
      <c r="R55" s="60" t="s">
        <v>106</v>
      </c>
      <c r="S55" s="58">
        <v>47896</v>
      </c>
      <c r="T55" s="59">
        <v>47896</v>
      </c>
      <c r="U55" s="59">
        <v>47969</v>
      </c>
      <c r="V55" s="32">
        <f t="shared" si="6"/>
        <v>47920.333333333336</v>
      </c>
      <c r="W55" s="59" t="s">
        <v>107</v>
      </c>
      <c r="X55" s="60" t="s">
        <v>108</v>
      </c>
      <c r="Y55" s="59">
        <v>238676</v>
      </c>
      <c r="Z55" s="59">
        <v>210208</v>
      </c>
      <c r="AA55" s="59">
        <v>173260</v>
      </c>
      <c r="AB55" s="59">
        <v>17.579999999999998</v>
      </c>
      <c r="AC55" s="59">
        <v>139.80000000000001</v>
      </c>
      <c r="AD55" s="59">
        <v>29.93</v>
      </c>
      <c r="AE55" s="59">
        <v>5.9</v>
      </c>
      <c r="AF55" s="58">
        <v>242056</v>
      </c>
      <c r="AG55" s="59">
        <v>212971</v>
      </c>
      <c r="AH55" s="59">
        <v>171089</v>
      </c>
      <c r="AI55" s="59">
        <v>19.670000000000002</v>
      </c>
      <c r="AJ55" s="59">
        <v>139.80000000000001</v>
      </c>
      <c r="AK55" s="59">
        <v>29.9</v>
      </c>
      <c r="AL55" s="60">
        <v>5.23</v>
      </c>
      <c r="AM55" s="58">
        <v>240311</v>
      </c>
      <c r="AN55" s="59">
        <v>211613</v>
      </c>
      <c r="AO55" s="59">
        <v>171456</v>
      </c>
      <c r="AP55" s="59">
        <v>18.98</v>
      </c>
      <c r="AQ55" s="59">
        <v>139.9</v>
      </c>
      <c r="AR55" s="59">
        <v>29.93</v>
      </c>
      <c r="AS55" s="60">
        <v>5.12</v>
      </c>
      <c r="AT55" s="61">
        <f t="shared" si="15"/>
        <v>240347.66666666666</v>
      </c>
      <c r="AU55" s="52">
        <f t="shared" si="15"/>
        <v>211597.33333333334</v>
      </c>
      <c r="AV55" s="52">
        <f t="shared" si="15"/>
        <v>171935</v>
      </c>
      <c r="AW55" s="52">
        <f t="shared" si="15"/>
        <v>18.743333333333336</v>
      </c>
      <c r="AX55" s="52">
        <f t="shared" si="15"/>
        <v>139.83333333333334</v>
      </c>
      <c r="AY55" s="52">
        <f t="shared" si="15"/>
        <v>29.919999999999998</v>
      </c>
      <c r="AZ55" s="55">
        <f t="shared" si="15"/>
        <v>5.416666666666667</v>
      </c>
      <c r="BA55" s="79">
        <v>219.26940845047224</v>
      </c>
      <c r="BB55" s="59" t="s">
        <v>109</v>
      </c>
      <c r="BC55" s="59" t="s">
        <v>116</v>
      </c>
      <c r="BD55" s="80">
        <v>0.1423143342198657</v>
      </c>
      <c r="BE55" s="77">
        <v>628.50141283276696</v>
      </c>
      <c r="BF55" s="52" t="str">
        <f t="shared" si="7"/>
        <v>ug/dscm</v>
      </c>
      <c r="BG55" s="59" t="s">
        <v>110</v>
      </c>
      <c r="BH55" s="78">
        <v>0.40280871076047359</v>
      </c>
      <c r="BI55" s="77">
        <v>840.16079135461064</v>
      </c>
      <c r="BJ55" s="32" t="str">
        <f t="shared" si="8"/>
        <v>ug/dscm</v>
      </c>
      <c r="BK55" s="59" t="s">
        <v>110</v>
      </c>
      <c r="BL55" s="78">
        <v>0.53961683262435367</v>
      </c>
      <c r="BM55" s="61">
        <f t="shared" si="16"/>
        <v>562.64387087928333</v>
      </c>
      <c r="BN55" s="52" t="str">
        <f t="shared" si="17"/>
        <v>ug/dscm</v>
      </c>
      <c r="BO55" s="32">
        <f t="shared" si="3"/>
        <v>1</v>
      </c>
      <c r="BP55" s="52">
        <f t="shared" si="4"/>
        <v>0.36157995920156427</v>
      </c>
      <c r="BQ55" s="58"/>
      <c r="BR55" s="59"/>
      <c r="BS55" s="59"/>
      <c r="BT55" s="60"/>
      <c r="BU55" s="9"/>
      <c r="BV55" s="9"/>
      <c r="BW55" s="9"/>
      <c r="BX55" s="9"/>
      <c r="BY55" s="9"/>
      <c r="BZ55" s="9"/>
      <c r="CA55" s="8"/>
    </row>
    <row r="56" spans="1:79" ht="15">
      <c r="A56" s="9"/>
      <c r="B56" s="65" t="s">
        <v>94</v>
      </c>
      <c r="C56" s="41" t="s">
        <v>95</v>
      </c>
      <c r="D56" s="41" t="s">
        <v>96</v>
      </c>
      <c r="E56" s="42" t="s">
        <v>97</v>
      </c>
      <c r="F56" s="43" t="s">
        <v>98</v>
      </c>
      <c r="G56" s="41" t="s">
        <v>99</v>
      </c>
      <c r="H56" s="56" t="s">
        <v>111</v>
      </c>
      <c r="I56" s="45" t="s">
        <v>208</v>
      </c>
      <c r="J56" s="45" t="s">
        <v>209</v>
      </c>
      <c r="K56" s="45" t="s">
        <v>121</v>
      </c>
      <c r="L56" s="57" t="s">
        <v>193</v>
      </c>
      <c r="M56" s="58">
        <v>2170</v>
      </c>
      <c r="N56" s="59">
        <v>2170</v>
      </c>
      <c r="O56" s="59">
        <v>2160</v>
      </c>
      <c r="P56" s="32">
        <f t="shared" si="5"/>
        <v>2166.6666666666665</v>
      </c>
      <c r="Q56" s="59" t="s">
        <v>105</v>
      </c>
      <c r="R56" s="60" t="s">
        <v>106</v>
      </c>
      <c r="S56" s="58">
        <v>47896</v>
      </c>
      <c r="T56" s="59">
        <v>47896</v>
      </c>
      <c r="U56" s="59">
        <v>47969</v>
      </c>
      <c r="V56" s="32">
        <f t="shared" si="6"/>
        <v>47920.333333333336</v>
      </c>
      <c r="W56" s="59" t="s">
        <v>107</v>
      </c>
      <c r="X56" s="60" t="s">
        <v>108</v>
      </c>
      <c r="Y56" s="59">
        <v>238676</v>
      </c>
      <c r="Z56" s="59">
        <v>210208</v>
      </c>
      <c r="AA56" s="59">
        <v>173260</v>
      </c>
      <c r="AB56" s="59">
        <v>17.579999999999998</v>
      </c>
      <c r="AC56" s="59">
        <v>139.80000000000001</v>
      </c>
      <c r="AD56" s="59">
        <v>29.93</v>
      </c>
      <c r="AE56" s="59">
        <v>5.9</v>
      </c>
      <c r="AF56" s="58">
        <v>242056</v>
      </c>
      <c r="AG56" s="59">
        <v>212971</v>
      </c>
      <c r="AH56" s="59">
        <v>171089</v>
      </c>
      <c r="AI56" s="59">
        <v>19.670000000000002</v>
      </c>
      <c r="AJ56" s="59">
        <v>139.80000000000001</v>
      </c>
      <c r="AK56" s="59">
        <v>29.9</v>
      </c>
      <c r="AL56" s="60">
        <v>5.23</v>
      </c>
      <c r="AM56" s="58">
        <v>240311</v>
      </c>
      <c r="AN56" s="59">
        <v>211613</v>
      </c>
      <c r="AO56" s="59">
        <v>171456</v>
      </c>
      <c r="AP56" s="59">
        <v>18.98</v>
      </c>
      <c r="AQ56" s="59">
        <v>139.9</v>
      </c>
      <c r="AR56" s="59">
        <v>29.93</v>
      </c>
      <c r="AS56" s="60">
        <v>5.12</v>
      </c>
      <c r="AT56" s="61">
        <f t="shared" si="15"/>
        <v>240347.66666666666</v>
      </c>
      <c r="AU56" s="52">
        <f t="shared" si="15"/>
        <v>211597.33333333334</v>
      </c>
      <c r="AV56" s="52">
        <f t="shared" si="15"/>
        <v>171935</v>
      </c>
      <c r="AW56" s="52">
        <f t="shared" si="15"/>
        <v>18.743333333333336</v>
      </c>
      <c r="AX56" s="52">
        <f t="shared" si="15"/>
        <v>139.83333333333334</v>
      </c>
      <c r="AY56" s="52">
        <f t="shared" si="15"/>
        <v>29.919999999999998</v>
      </c>
      <c r="AZ56" s="55">
        <f t="shared" si="15"/>
        <v>5.416666666666667</v>
      </c>
      <c r="BA56" s="79">
        <v>200.6081821993682</v>
      </c>
      <c r="BB56" s="59" t="s">
        <v>109</v>
      </c>
      <c r="BC56" s="59" t="s">
        <v>116</v>
      </c>
      <c r="BD56" s="80">
        <v>0.13020247598838774</v>
      </c>
      <c r="BE56" s="77">
        <v>294.06946838964325</v>
      </c>
      <c r="BF56" s="52" t="str">
        <f t="shared" si="7"/>
        <v>ug/dscm</v>
      </c>
      <c r="BG56" s="59" t="s">
        <v>110</v>
      </c>
      <c r="BH56" s="78">
        <v>0.18847013072279042</v>
      </c>
      <c r="BI56" s="81">
        <v>250.88134741839067</v>
      </c>
      <c r="BJ56" s="32" t="str">
        <f t="shared" si="8"/>
        <v>ug/dscm</v>
      </c>
      <c r="BK56" s="59" t="s">
        <v>116</v>
      </c>
      <c r="BL56" s="82">
        <v>0.16113558196421673</v>
      </c>
      <c r="BM56" s="61">
        <f t="shared" si="16"/>
        <v>248.51966600246737</v>
      </c>
      <c r="BN56" s="52" t="str">
        <f t="shared" si="17"/>
        <v>ug/dscm</v>
      </c>
      <c r="BO56" s="32">
        <f t="shared" si="3"/>
        <v>2</v>
      </c>
      <c r="BP56" s="52">
        <f t="shared" si="4"/>
        <v>0.15993606289179829</v>
      </c>
      <c r="BQ56" s="58"/>
      <c r="BR56" s="59"/>
      <c r="BS56" s="59"/>
      <c r="BT56" s="60"/>
      <c r="BU56" s="9"/>
      <c r="BV56" s="9"/>
      <c r="BW56" s="9"/>
      <c r="BX56" s="9"/>
      <c r="BY56" s="9"/>
      <c r="BZ56" s="9"/>
      <c r="CA56" s="8"/>
    </row>
    <row r="57" spans="1:79" ht="15">
      <c r="A57" s="9"/>
      <c r="B57" s="65" t="s">
        <v>94</v>
      </c>
      <c r="C57" s="41" t="s">
        <v>95</v>
      </c>
      <c r="D57" s="41" t="s">
        <v>96</v>
      </c>
      <c r="E57" s="42" t="s">
        <v>97</v>
      </c>
      <c r="F57" s="43" t="s">
        <v>98</v>
      </c>
      <c r="G57" s="41" t="s">
        <v>99</v>
      </c>
      <c r="H57" s="56" t="s">
        <v>111</v>
      </c>
      <c r="I57" s="45" t="s">
        <v>210</v>
      </c>
      <c r="J57" s="45" t="s">
        <v>211</v>
      </c>
      <c r="K57" s="45" t="s">
        <v>121</v>
      </c>
      <c r="L57" s="57" t="s">
        <v>193</v>
      </c>
      <c r="M57" s="58">
        <v>2170</v>
      </c>
      <c r="N57" s="59">
        <v>2170</v>
      </c>
      <c r="O57" s="59">
        <v>2160</v>
      </c>
      <c r="P57" s="32">
        <f t="shared" si="5"/>
        <v>2166.6666666666665</v>
      </c>
      <c r="Q57" s="59" t="s">
        <v>105</v>
      </c>
      <c r="R57" s="60" t="s">
        <v>106</v>
      </c>
      <c r="S57" s="58">
        <v>47896</v>
      </c>
      <c r="T57" s="59">
        <v>47896</v>
      </c>
      <c r="U57" s="59">
        <v>47969</v>
      </c>
      <c r="V57" s="32">
        <f t="shared" si="6"/>
        <v>47920.333333333336</v>
      </c>
      <c r="W57" s="59" t="s">
        <v>107</v>
      </c>
      <c r="X57" s="60" t="s">
        <v>108</v>
      </c>
      <c r="Y57" s="59">
        <v>238676</v>
      </c>
      <c r="Z57" s="59">
        <v>210208</v>
      </c>
      <c r="AA57" s="59">
        <v>173260</v>
      </c>
      <c r="AB57" s="59">
        <v>17.579999999999998</v>
      </c>
      <c r="AC57" s="59">
        <v>139.80000000000001</v>
      </c>
      <c r="AD57" s="59">
        <v>29.93</v>
      </c>
      <c r="AE57" s="59">
        <v>5.9</v>
      </c>
      <c r="AF57" s="58">
        <v>242056</v>
      </c>
      <c r="AG57" s="59">
        <v>212971</v>
      </c>
      <c r="AH57" s="59">
        <v>171089</v>
      </c>
      <c r="AI57" s="59">
        <v>19.670000000000002</v>
      </c>
      <c r="AJ57" s="59">
        <v>139.80000000000001</v>
      </c>
      <c r="AK57" s="59">
        <v>29.9</v>
      </c>
      <c r="AL57" s="60">
        <v>5.23</v>
      </c>
      <c r="AM57" s="58">
        <v>240311</v>
      </c>
      <c r="AN57" s="59">
        <v>211613</v>
      </c>
      <c r="AO57" s="59">
        <v>171456</v>
      </c>
      <c r="AP57" s="59">
        <v>18.98</v>
      </c>
      <c r="AQ57" s="59">
        <v>139.9</v>
      </c>
      <c r="AR57" s="59">
        <v>29.93</v>
      </c>
      <c r="AS57" s="60">
        <v>5.12</v>
      </c>
      <c r="AT57" s="61">
        <f t="shared" si="15"/>
        <v>240347.66666666666</v>
      </c>
      <c r="AU57" s="52">
        <f t="shared" si="15"/>
        <v>211597.33333333334</v>
      </c>
      <c r="AV57" s="52">
        <f t="shared" si="15"/>
        <v>171935</v>
      </c>
      <c r="AW57" s="52">
        <f t="shared" si="15"/>
        <v>18.743333333333336</v>
      </c>
      <c r="AX57" s="52">
        <f t="shared" si="15"/>
        <v>139.83333333333334</v>
      </c>
      <c r="AY57" s="52">
        <f t="shared" si="15"/>
        <v>29.919999999999998</v>
      </c>
      <c r="AZ57" s="55">
        <f t="shared" si="15"/>
        <v>5.416666666666667</v>
      </c>
      <c r="BA57" s="79">
        <v>201.58541239478299</v>
      </c>
      <c r="BB57" s="59" t="s">
        <v>109</v>
      </c>
      <c r="BC57" s="59" t="s">
        <v>116</v>
      </c>
      <c r="BD57" s="80">
        <v>0.13083673621475861</v>
      </c>
      <c r="BE57" s="81">
        <v>440.62086361355841</v>
      </c>
      <c r="BF57" s="52" t="str">
        <f t="shared" si="7"/>
        <v>ug/dscm</v>
      </c>
      <c r="BG57" s="59" t="s">
        <v>116</v>
      </c>
      <c r="BH57" s="82">
        <v>0.28239542248025112</v>
      </c>
      <c r="BI57" s="77">
        <v>251.65679418183913</v>
      </c>
      <c r="BJ57" s="32" t="str">
        <f t="shared" si="8"/>
        <v>ug/dscm</v>
      </c>
      <c r="BK57" s="59" t="s">
        <v>110</v>
      </c>
      <c r="BL57" s="78">
        <v>0.1616336343973542</v>
      </c>
      <c r="BM57" s="61">
        <f t="shared" si="16"/>
        <v>297.95435673006017</v>
      </c>
      <c r="BN57" s="52" t="str">
        <f t="shared" si="17"/>
        <v>ug/dscm</v>
      </c>
      <c r="BO57" s="32">
        <f t="shared" si="3"/>
        <v>2</v>
      </c>
      <c r="BP57" s="52">
        <f t="shared" si="4"/>
        <v>0.19162193103078798</v>
      </c>
      <c r="BQ57" s="58"/>
      <c r="BR57" s="59"/>
      <c r="BS57" s="59"/>
      <c r="BT57" s="60"/>
      <c r="BU57" s="9"/>
      <c r="BV57" s="9"/>
      <c r="BW57" s="9"/>
      <c r="BX57" s="9"/>
      <c r="BY57" s="9"/>
      <c r="BZ57" s="9"/>
      <c r="CA57" s="8"/>
    </row>
    <row r="58" spans="1:79" ht="15">
      <c r="A58" s="9"/>
      <c r="B58" s="65" t="s">
        <v>94</v>
      </c>
      <c r="C58" s="41" t="s">
        <v>95</v>
      </c>
      <c r="D58" s="41" t="s">
        <v>96</v>
      </c>
      <c r="E58" s="42" t="s">
        <v>97</v>
      </c>
      <c r="F58" s="43" t="s">
        <v>98</v>
      </c>
      <c r="G58" s="41" t="s">
        <v>99</v>
      </c>
      <c r="H58" s="56" t="s">
        <v>111</v>
      </c>
      <c r="I58" s="45" t="s">
        <v>212</v>
      </c>
      <c r="J58" s="45" t="s">
        <v>213</v>
      </c>
      <c r="K58" s="45" t="s">
        <v>121</v>
      </c>
      <c r="L58" s="57" t="s">
        <v>193</v>
      </c>
      <c r="M58" s="58">
        <v>2170</v>
      </c>
      <c r="N58" s="59">
        <v>2170</v>
      </c>
      <c r="O58" s="59">
        <v>2160</v>
      </c>
      <c r="P58" s="32">
        <f t="shared" si="5"/>
        <v>2166.6666666666665</v>
      </c>
      <c r="Q58" s="59" t="s">
        <v>105</v>
      </c>
      <c r="R58" s="60" t="s">
        <v>106</v>
      </c>
      <c r="S58" s="58">
        <v>47896</v>
      </c>
      <c r="T58" s="59">
        <v>47896</v>
      </c>
      <c r="U58" s="59">
        <v>47969</v>
      </c>
      <c r="V58" s="32">
        <f t="shared" si="6"/>
        <v>47920.333333333336</v>
      </c>
      <c r="W58" s="59" t="s">
        <v>107</v>
      </c>
      <c r="X58" s="60" t="s">
        <v>108</v>
      </c>
      <c r="Y58" s="59">
        <v>238676</v>
      </c>
      <c r="Z58" s="59">
        <v>210208</v>
      </c>
      <c r="AA58" s="59">
        <v>173260</v>
      </c>
      <c r="AB58" s="59">
        <v>17.579999999999998</v>
      </c>
      <c r="AC58" s="59">
        <v>139.80000000000001</v>
      </c>
      <c r="AD58" s="59">
        <v>29.93</v>
      </c>
      <c r="AE58" s="59">
        <v>5.9</v>
      </c>
      <c r="AF58" s="58">
        <v>242056</v>
      </c>
      <c r="AG58" s="59">
        <v>212971</v>
      </c>
      <c r="AH58" s="59">
        <v>171089</v>
      </c>
      <c r="AI58" s="59">
        <v>19.670000000000002</v>
      </c>
      <c r="AJ58" s="59">
        <v>139.80000000000001</v>
      </c>
      <c r="AK58" s="59">
        <v>29.9</v>
      </c>
      <c r="AL58" s="60">
        <v>5.23</v>
      </c>
      <c r="AM58" s="58">
        <v>240311</v>
      </c>
      <c r="AN58" s="59">
        <v>211613</v>
      </c>
      <c r="AO58" s="59">
        <v>171456</v>
      </c>
      <c r="AP58" s="59">
        <v>18.98</v>
      </c>
      <c r="AQ58" s="59">
        <v>139.9</v>
      </c>
      <c r="AR58" s="59">
        <v>29.93</v>
      </c>
      <c r="AS58" s="60">
        <v>5.12</v>
      </c>
      <c r="AT58" s="61">
        <f t="shared" si="15"/>
        <v>240347.66666666666</v>
      </c>
      <c r="AU58" s="52">
        <f t="shared" si="15"/>
        <v>211597.33333333334</v>
      </c>
      <c r="AV58" s="52">
        <f t="shared" si="15"/>
        <v>171935</v>
      </c>
      <c r="AW58" s="52">
        <f t="shared" si="15"/>
        <v>18.743333333333336</v>
      </c>
      <c r="AX58" s="52">
        <f t="shared" si="15"/>
        <v>139.83333333333334</v>
      </c>
      <c r="AY58" s="52">
        <f t="shared" si="15"/>
        <v>29.919999999999998</v>
      </c>
      <c r="AZ58" s="55">
        <f t="shared" si="15"/>
        <v>5.416666666666667</v>
      </c>
      <c r="BA58" s="79">
        <v>201.58541239478299</v>
      </c>
      <c r="BB58" s="59" t="s">
        <v>109</v>
      </c>
      <c r="BC58" s="59" t="s">
        <v>116</v>
      </c>
      <c r="BD58" s="80">
        <v>0.13083673621475861</v>
      </c>
      <c r="BE58" s="81">
        <v>247.45758535761624</v>
      </c>
      <c r="BF58" s="52" t="str">
        <f t="shared" si="7"/>
        <v>ug/dscm</v>
      </c>
      <c r="BG58" s="59" t="s">
        <v>116</v>
      </c>
      <c r="BH58" s="82">
        <v>0.15859641504469268</v>
      </c>
      <c r="BI58" s="81">
        <v>245.82234424187658</v>
      </c>
      <c r="BJ58" s="32" t="str">
        <f t="shared" si="8"/>
        <v>ug/dscm</v>
      </c>
      <c r="BK58" s="59" t="s">
        <v>116</v>
      </c>
      <c r="BL58" s="82">
        <v>0.15788629528190731</v>
      </c>
      <c r="BM58" s="61">
        <f t="shared" si="16"/>
        <v>231.6217806647586</v>
      </c>
      <c r="BN58" s="52" t="str">
        <f t="shared" si="17"/>
        <v>ug/dscm</v>
      </c>
      <c r="BO58" s="32">
        <f t="shared" si="3"/>
        <v>3</v>
      </c>
      <c r="BP58" s="52">
        <f t="shared" si="4"/>
        <v>0.14910648218045286</v>
      </c>
      <c r="BQ58" s="58"/>
      <c r="BR58" s="59"/>
      <c r="BS58" s="59"/>
      <c r="BT58" s="60"/>
      <c r="BU58" s="9"/>
      <c r="BV58" s="9"/>
      <c r="BW58" s="9"/>
      <c r="BX58" s="9"/>
      <c r="BY58" s="9"/>
      <c r="BZ58" s="9"/>
      <c r="CA58" s="8"/>
    </row>
    <row r="59" spans="1:79" ht="15">
      <c r="A59" s="9"/>
      <c r="B59" s="65" t="s">
        <v>94</v>
      </c>
      <c r="C59" s="41" t="s">
        <v>95</v>
      </c>
      <c r="D59" s="41" t="s">
        <v>96</v>
      </c>
      <c r="E59" s="42" t="s">
        <v>97</v>
      </c>
      <c r="F59" s="43" t="s">
        <v>98</v>
      </c>
      <c r="G59" s="41" t="s">
        <v>99</v>
      </c>
      <c r="H59" s="56" t="s">
        <v>111</v>
      </c>
      <c r="I59" s="45" t="s">
        <v>214</v>
      </c>
      <c r="J59" s="45" t="s">
        <v>215</v>
      </c>
      <c r="K59" s="45" t="s">
        <v>121</v>
      </c>
      <c r="L59" s="57" t="s">
        <v>193</v>
      </c>
      <c r="M59" s="58">
        <v>2170</v>
      </c>
      <c r="N59" s="59">
        <v>2170</v>
      </c>
      <c r="O59" s="59">
        <v>2160</v>
      </c>
      <c r="P59" s="32">
        <f t="shared" si="5"/>
        <v>2166.6666666666665</v>
      </c>
      <c r="Q59" s="59" t="s">
        <v>105</v>
      </c>
      <c r="R59" s="60" t="s">
        <v>106</v>
      </c>
      <c r="S59" s="58">
        <v>47896</v>
      </c>
      <c r="T59" s="59">
        <v>47896</v>
      </c>
      <c r="U59" s="59">
        <v>47969</v>
      </c>
      <c r="V59" s="32">
        <f t="shared" si="6"/>
        <v>47920.333333333336</v>
      </c>
      <c r="W59" s="59" t="s">
        <v>107</v>
      </c>
      <c r="X59" s="60" t="s">
        <v>108</v>
      </c>
      <c r="Y59" s="59">
        <v>238676</v>
      </c>
      <c r="Z59" s="59">
        <v>210208</v>
      </c>
      <c r="AA59" s="59">
        <v>173260</v>
      </c>
      <c r="AB59" s="59">
        <v>17.579999999999998</v>
      </c>
      <c r="AC59" s="59">
        <v>139.80000000000001</v>
      </c>
      <c r="AD59" s="59">
        <v>29.93</v>
      </c>
      <c r="AE59" s="59">
        <v>5.9</v>
      </c>
      <c r="AF59" s="58">
        <v>242056</v>
      </c>
      <c r="AG59" s="59">
        <v>212971</v>
      </c>
      <c r="AH59" s="59">
        <v>171089</v>
      </c>
      <c r="AI59" s="59">
        <v>19.670000000000002</v>
      </c>
      <c r="AJ59" s="59">
        <v>139.80000000000001</v>
      </c>
      <c r="AK59" s="59">
        <v>29.9</v>
      </c>
      <c r="AL59" s="60">
        <v>5.23</v>
      </c>
      <c r="AM59" s="58">
        <v>240311</v>
      </c>
      <c r="AN59" s="59">
        <v>211613</v>
      </c>
      <c r="AO59" s="59">
        <v>171456</v>
      </c>
      <c r="AP59" s="59">
        <v>18.98</v>
      </c>
      <c r="AQ59" s="59">
        <v>139.9</v>
      </c>
      <c r="AR59" s="59">
        <v>29.93</v>
      </c>
      <c r="AS59" s="60">
        <v>5.12</v>
      </c>
      <c r="AT59" s="61">
        <f t="shared" si="15"/>
        <v>240347.66666666666</v>
      </c>
      <c r="AU59" s="52">
        <f t="shared" si="15"/>
        <v>211597.33333333334</v>
      </c>
      <c r="AV59" s="52">
        <f t="shared" si="15"/>
        <v>171935</v>
      </c>
      <c r="AW59" s="52">
        <f t="shared" si="15"/>
        <v>18.743333333333336</v>
      </c>
      <c r="AX59" s="52">
        <f t="shared" si="15"/>
        <v>139.83333333333334</v>
      </c>
      <c r="AY59" s="52">
        <f t="shared" si="15"/>
        <v>29.919999999999998</v>
      </c>
      <c r="AZ59" s="55">
        <f t="shared" si="15"/>
        <v>5.416666666666667</v>
      </c>
      <c r="BA59" s="79">
        <v>1003.040910996841</v>
      </c>
      <c r="BB59" s="59" t="s">
        <v>109</v>
      </c>
      <c r="BC59" s="59" t="s">
        <v>116</v>
      </c>
      <c r="BD59" s="80">
        <v>0.65101237994193872</v>
      </c>
      <c r="BE59" s="81">
        <v>1239.704621642614</v>
      </c>
      <c r="BF59" s="52" t="str">
        <f t="shared" si="7"/>
        <v>ug/dscm</v>
      </c>
      <c r="BG59" s="59" t="s">
        <v>116</v>
      </c>
      <c r="BH59" s="82">
        <v>0.79453094324313611</v>
      </c>
      <c r="BI59" s="81">
        <v>1254.4067370919536</v>
      </c>
      <c r="BJ59" s="32" t="str">
        <f t="shared" si="8"/>
        <v>ug/dscm</v>
      </c>
      <c r="BK59" s="59" t="s">
        <v>116</v>
      </c>
      <c r="BL59" s="82">
        <v>0.80567790982108378</v>
      </c>
      <c r="BM59" s="61">
        <f t="shared" si="16"/>
        <v>1165.7174232438028</v>
      </c>
      <c r="BN59" s="52" t="str">
        <f t="shared" si="17"/>
        <v>ug/dscm</v>
      </c>
      <c r="BO59" s="32">
        <f t="shared" si="3"/>
        <v>3</v>
      </c>
      <c r="BP59" s="52">
        <f t="shared" si="4"/>
        <v>0.7504070776687195</v>
      </c>
      <c r="BQ59" s="58"/>
      <c r="BR59" s="59"/>
      <c r="BS59" s="87" t="s">
        <v>216</v>
      </c>
      <c r="BT59" s="60"/>
      <c r="BU59" s="9"/>
      <c r="BV59" s="9"/>
      <c r="BW59" s="9"/>
      <c r="BX59" s="9"/>
      <c r="BY59" s="9"/>
      <c r="BZ59" s="9"/>
      <c r="CA59" s="8"/>
    </row>
    <row r="60" spans="1:79" ht="15">
      <c r="A60" s="9"/>
      <c r="B60" s="65" t="s">
        <v>94</v>
      </c>
      <c r="C60" s="41" t="s">
        <v>95</v>
      </c>
      <c r="D60" s="41" t="s">
        <v>96</v>
      </c>
      <c r="E60" s="42" t="s">
        <v>97</v>
      </c>
      <c r="F60" s="43" t="s">
        <v>98</v>
      </c>
      <c r="G60" s="41" t="s">
        <v>99</v>
      </c>
      <c r="H60" s="56" t="s">
        <v>111</v>
      </c>
      <c r="I60" s="45" t="s">
        <v>217</v>
      </c>
      <c r="J60" s="45" t="s">
        <v>218</v>
      </c>
      <c r="K60" s="45" t="s">
        <v>103</v>
      </c>
      <c r="L60" s="57" t="s">
        <v>193</v>
      </c>
      <c r="M60" s="58">
        <v>2170</v>
      </c>
      <c r="N60" s="59">
        <v>2170</v>
      </c>
      <c r="O60" s="59">
        <v>2160</v>
      </c>
      <c r="P60" s="32">
        <f t="shared" si="5"/>
        <v>2166.6666666666665</v>
      </c>
      <c r="Q60" s="59" t="s">
        <v>105</v>
      </c>
      <c r="R60" s="60" t="s">
        <v>106</v>
      </c>
      <c r="S60" s="58">
        <v>47896</v>
      </c>
      <c r="T60" s="59">
        <v>47896</v>
      </c>
      <c r="U60" s="59">
        <v>47969</v>
      </c>
      <c r="V60" s="32">
        <f t="shared" si="6"/>
        <v>47920.333333333336</v>
      </c>
      <c r="W60" s="59" t="s">
        <v>107</v>
      </c>
      <c r="X60" s="60" t="s">
        <v>108</v>
      </c>
      <c r="Y60" s="59">
        <v>238676</v>
      </c>
      <c r="Z60" s="59">
        <v>210208</v>
      </c>
      <c r="AA60" s="59">
        <v>173260</v>
      </c>
      <c r="AB60" s="59">
        <v>17.579999999999998</v>
      </c>
      <c r="AC60" s="59">
        <v>139.80000000000001</v>
      </c>
      <c r="AD60" s="59">
        <v>29.93</v>
      </c>
      <c r="AE60" s="59">
        <v>5.9</v>
      </c>
      <c r="AF60" s="58">
        <v>242056</v>
      </c>
      <c r="AG60" s="59">
        <v>212971</v>
      </c>
      <c r="AH60" s="59">
        <v>171089</v>
      </c>
      <c r="AI60" s="59">
        <v>19.670000000000002</v>
      </c>
      <c r="AJ60" s="59">
        <v>139.80000000000001</v>
      </c>
      <c r="AK60" s="59">
        <v>29.9</v>
      </c>
      <c r="AL60" s="60">
        <v>5.23</v>
      </c>
      <c r="AM60" s="58">
        <v>240311</v>
      </c>
      <c r="AN60" s="59">
        <v>211613</v>
      </c>
      <c r="AO60" s="59">
        <v>171456</v>
      </c>
      <c r="AP60" s="59">
        <v>18.98</v>
      </c>
      <c r="AQ60" s="59">
        <v>139.9</v>
      </c>
      <c r="AR60" s="59">
        <v>29.93</v>
      </c>
      <c r="AS60" s="60">
        <v>5.12</v>
      </c>
      <c r="AT60" s="61">
        <f t="shared" si="15"/>
        <v>240347.66666666666</v>
      </c>
      <c r="AU60" s="52">
        <f t="shared" si="15"/>
        <v>211597.33333333334</v>
      </c>
      <c r="AV60" s="52">
        <f t="shared" si="15"/>
        <v>171935</v>
      </c>
      <c r="AW60" s="52">
        <f t="shared" si="15"/>
        <v>18.743333333333336</v>
      </c>
      <c r="AX60" s="52">
        <f t="shared" si="15"/>
        <v>139.83333333333334</v>
      </c>
      <c r="AY60" s="52">
        <f t="shared" si="15"/>
        <v>29.919999999999998</v>
      </c>
      <c r="AZ60" s="55">
        <f t="shared" si="15"/>
        <v>5.416666666666667</v>
      </c>
      <c r="BA60" s="79">
        <v>201.58541239478299</v>
      </c>
      <c r="BB60" s="59" t="s">
        <v>109</v>
      </c>
      <c r="BC60" s="59" t="s">
        <v>116</v>
      </c>
      <c r="BD60" s="80">
        <v>0.13083673621475861</v>
      </c>
      <c r="BE60" s="81">
        <v>247.45758535761624</v>
      </c>
      <c r="BF60" s="52" t="str">
        <f t="shared" si="7"/>
        <v>ug/dscm</v>
      </c>
      <c r="BG60" s="59" t="s">
        <v>116</v>
      </c>
      <c r="BH60" s="82">
        <v>0.15859641504469268</v>
      </c>
      <c r="BI60" s="81">
        <v>245.82234424187658</v>
      </c>
      <c r="BJ60" s="32" t="str">
        <f t="shared" si="8"/>
        <v>ug/dscm</v>
      </c>
      <c r="BK60" s="59" t="s">
        <v>116</v>
      </c>
      <c r="BL60" s="82">
        <v>0.15788629528190731</v>
      </c>
      <c r="BM60" s="61">
        <f t="shared" si="16"/>
        <v>231.6217806647586</v>
      </c>
      <c r="BN60" s="52" t="str">
        <f t="shared" si="17"/>
        <v>ug/dscm</v>
      </c>
      <c r="BO60" s="32">
        <f t="shared" si="3"/>
        <v>3</v>
      </c>
      <c r="BP60" s="52">
        <f t="shared" si="4"/>
        <v>0.14910648218045286</v>
      </c>
      <c r="BQ60" s="58"/>
      <c r="BR60" s="59"/>
      <c r="BS60" s="59"/>
      <c r="BT60" s="60"/>
      <c r="BU60" s="9"/>
      <c r="BV60" s="9"/>
      <c r="BW60" s="9"/>
      <c r="BX60" s="9"/>
      <c r="BY60" s="9"/>
      <c r="BZ60" s="9"/>
      <c r="CA60" s="8"/>
    </row>
    <row r="61" spans="1:79" ht="15">
      <c r="A61" s="9"/>
      <c r="B61" s="65" t="s">
        <v>94</v>
      </c>
      <c r="C61" s="41" t="s">
        <v>95</v>
      </c>
      <c r="D61" s="41" t="s">
        <v>96</v>
      </c>
      <c r="E61" s="42" t="s">
        <v>97</v>
      </c>
      <c r="F61" s="43" t="s">
        <v>98</v>
      </c>
      <c r="G61" s="41" t="s">
        <v>99</v>
      </c>
      <c r="H61" s="56" t="s">
        <v>111</v>
      </c>
      <c r="I61" s="45" t="s">
        <v>219</v>
      </c>
      <c r="J61" s="45" t="s">
        <v>220</v>
      </c>
      <c r="K61" s="45" t="s">
        <v>121</v>
      </c>
      <c r="L61" s="57" t="s">
        <v>193</v>
      </c>
      <c r="M61" s="58">
        <v>2170</v>
      </c>
      <c r="N61" s="59">
        <v>2170</v>
      </c>
      <c r="O61" s="59">
        <v>2160</v>
      </c>
      <c r="P61" s="32">
        <f t="shared" si="5"/>
        <v>2166.6666666666665</v>
      </c>
      <c r="Q61" s="59" t="s">
        <v>105</v>
      </c>
      <c r="R61" s="60" t="s">
        <v>106</v>
      </c>
      <c r="S61" s="58">
        <v>47896</v>
      </c>
      <c r="T61" s="59">
        <v>47896</v>
      </c>
      <c r="U61" s="59">
        <v>47969</v>
      </c>
      <c r="V61" s="32">
        <f t="shared" si="6"/>
        <v>47920.333333333336</v>
      </c>
      <c r="W61" s="59" t="s">
        <v>107</v>
      </c>
      <c r="X61" s="60" t="s">
        <v>108</v>
      </c>
      <c r="Y61" s="59">
        <v>238676</v>
      </c>
      <c r="Z61" s="59">
        <v>210208</v>
      </c>
      <c r="AA61" s="59">
        <v>173260</v>
      </c>
      <c r="AB61" s="59">
        <v>17.579999999999998</v>
      </c>
      <c r="AC61" s="59">
        <v>139.80000000000001</v>
      </c>
      <c r="AD61" s="59">
        <v>29.93</v>
      </c>
      <c r="AE61" s="59">
        <v>5.9</v>
      </c>
      <c r="AF61" s="58">
        <v>242056</v>
      </c>
      <c r="AG61" s="59">
        <v>212971</v>
      </c>
      <c r="AH61" s="59">
        <v>171089</v>
      </c>
      <c r="AI61" s="59">
        <v>19.670000000000002</v>
      </c>
      <c r="AJ61" s="59">
        <v>139.80000000000001</v>
      </c>
      <c r="AK61" s="59">
        <v>29.9</v>
      </c>
      <c r="AL61" s="60">
        <v>5.23</v>
      </c>
      <c r="AM61" s="58">
        <v>240311</v>
      </c>
      <c r="AN61" s="59">
        <v>211613</v>
      </c>
      <c r="AO61" s="59">
        <v>171456</v>
      </c>
      <c r="AP61" s="59">
        <v>18.98</v>
      </c>
      <c r="AQ61" s="59">
        <v>139.9</v>
      </c>
      <c r="AR61" s="59">
        <v>29.93</v>
      </c>
      <c r="AS61" s="60">
        <v>5.12</v>
      </c>
      <c r="AT61" s="61">
        <f t="shared" si="15"/>
        <v>240347.66666666666</v>
      </c>
      <c r="AU61" s="52">
        <f t="shared" si="15"/>
        <v>211597.33333333334</v>
      </c>
      <c r="AV61" s="52">
        <f t="shared" si="15"/>
        <v>171935</v>
      </c>
      <c r="AW61" s="52">
        <f t="shared" si="15"/>
        <v>18.743333333333336</v>
      </c>
      <c r="AX61" s="52">
        <f t="shared" si="15"/>
        <v>139.83333333333334</v>
      </c>
      <c r="AY61" s="52">
        <f t="shared" si="15"/>
        <v>29.919999999999998</v>
      </c>
      <c r="AZ61" s="55">
        <f t="shared" si="15"/>
        <v>5.416666666666667</v>
      </c>
      <c r="BA61" s="79">
        <v>201.58541239478299</v>
      </c>
      <c r="BB61" s="59" t="s">
        <v>109</v>
      </c>
      <c r="BC61" s="59" t="s">
        <v>116</v>
      </c>
      <c r="BD61" s="80">
        <v>0.13083673621475861</v>
      </c>
      <c r="BE61" s="81">
        <v>247.45758535761624</v>
      </c>
      <c r="BF61" s="52" t="str">
        <f t="shared" si="7"/>
        <v>ug/dscm</v>
      </c>
      <c r="BG61" s="59" t="s">
        <v>116</v>
      </c>
      <c r="BH61" s="82">
        <v>0.15859641504469268</v>
      </c>
      <c r="BI61" s="81">
        <v>245.82234424187658</v>
      </c>
      <c r="BJ61" s="32" t="str">
        <f t="shared" si="8"/>
        <v>ug/dscm</v>
      </c>
      <c r="BK61" s="59" t="s">
        <v>116</v>
      </c>
      <c r="BL61" s="82">
        <v>0.15788629528190731</v>
      </c>
      <c r="BM61" s="61">
        <f t="shared" si="16"/>
        <v>231.6217806647586</v>
      </c>
      <c r="BN61" s="52" t="str">
        <f t="shared" si="17"/>
        <v>ug/dscm</v>
      </c>
      <c r="BO61" s="32">
        <f t="shared" si="3"/>
        <v>3</v>
      </c>
      <c r="BP61" s="52">
        <f t="shared" si="4"/>
        <v>0.14910648218045286</v>
      </c>
      <c r="BQ61" s="58"/>
      <c r="BR61" s="59"/>
      <c r="BS61" s="59"/>
      <c r="BT61" s="60"/>
      <c r="BU61" s="9"/>
      <c r="BV61" s="9"/>
      <c r="BW61" s="9"/>
      <c r="BX61" s="9"/>
      <c r="BY61" s="9"/>
      <c r="BZ61" s="9"/>
      <c r="CA61" s="8"/>
    </row>
    <row r="62" spans="1:79" ht="15">
      <c r="A62" s="9"/>
      <c r="B62" s="65" t="s">
        <v>94</v>
      </c>
      <c r="C62" s="41" t="s">
        <v>95</v>
      </c>
      <c r="D62" s="41" t="s">
        <v>96</v>
      </c>
      <c r="E62" s="42" t="s">
        <v>97</v>
      </c>
      <c r="F62" s="43" t="s">
        <v>98</v>
      </c>
      <c r="G62" s="41" t="s">
        <v>99</v>
      </c>
      <c r="H62" s="56" t="s">
        <v>111</v>
      </c>
      <c r="I62" s="45" t="s">
        <v>221</v>
      </c>
      <c r="J62" s="45" t="s">
        <v>222</v>
      </c>
      <c r="K62" s="45" t="s">
        <v>121</v>
      </c>
      <c r="L62" s="57" t="s">
        <v>193</v>
      </c>
      <c r="M62" s="58">
        <v>2170</v>
      </c>
      <c r="N62" s="59">
        <v>2170</v>
      </c>
      <c r="O62" s="59">
        <v>2160</v>
      </c>
      <c r="P62" s="32">
        <f t="shared" si="5"/>
        <v>2166.6666666666665</v>
      </c>
      <c r="Q62" s="59" t="s">
        <v>105</v>
      </c>
      <c r="R62" s="60" t="s">
        <v>106</v>
      </c>
      <c r="S62" s="58">
        <v>47896</v>
      </c>
      <c r="T62" s="59">
        <v>47896</v>
      </c>
      <c r="U62" s="59">
        <v>47969</v>
      </c>
      <c r="V62" s="32">
        <f t="shared" si="6"/>
        <v>47920.333333333336</v>
      </c>
      <c r="W62" s="59" t="s">
        <v>107</v>
      </c>
      <c r="X62" s="60" t="s">
        <v>108</v>
      </c>
      <c r="Y62" s="59">
        <v>238676</v>
      </c>
      <c r="Z62" s="59">
        <v>210208</v>
      </c>
      <c r="AA62" s="59">
        <v>173260</v>
      </c>
      <c r="AB62" s="59">
        <v>17.579999999999998</v>
      </c>
      <c r="AC62" s="59">
        <v>139.80000000000001</v>
      </c>
      <c r="AD62" s="59">
        <v>29.93</v>
      </c>
      <c r="AE62" s="59">
        <v>5.9</v>
      </c>
      <c r="AF62" s="58">
        <v>242056</v>
      </c>
      <c r="AG62" s="59">
        <v>212971</v>
      </c>
      <c r="AH62" s="59">
        <v>171089</v>
      </c>
      <c r="AI62" s="59">
        <v>19.670000000000002</v>
      </c>
      <c r="AJ62" s="59">
        <v>139.80000000000001</v>
      </c>
      <c r="AK62" s="59">
        <v>29.9</v>
      </c>
      <c r="AL62" s="60">
        <v>5.23</v>
      </c>
      <c r="AM62" s="58">
        <v>240311</v>
      </c>
      <c r="AN62" s="59">
        <v>211613</v>
      </c>
      <c r="AO62" s="59">
        <v>171456</v>
      </c>
      <c r="AP62" s="59">
        <v>18.98</v>
      </c>
      <c r="AQ62" s="59">
        <v>139.9</v>
      </c>
      <c r="AR62" s="59">
        <v>29.93</v>
      </c>
      <c r="AS62" s="60">
        <v>5.12</v>
      </c>
      <c r="AT62" s="61">
        <f t="shared" si="15"/>
        <v>240347.66666666666</v>
      </c>
      <c r="AU62" s="52">
        <f t="shared" si="15"/>
        <v>211597.33333333334</v>
      </c>
      <c r="AV62" s="52">
        <f t="shared" si="15"/>
        <v>171935</v>
      </c>
      <c r="AW62" s="52">
        <f t="shared" si="15"/>
        <v>18.743333333333336</v>
      </c>
      <c r="AX62" s="52">
        <f t="shared" si="15"/>
        <v>139.83333333333334</v>
      </c>
      <c r="AY62" s="52">
        <f t="shared" si="15"/>
        <v>29.919999999999998</v>
      </c>
      <c r="AZ62" s="55">
        <f t="shared" si="15"/>
        <v>5.416666666666667</v>
      </c>
      <c r="BA62" s="79">
        <v>201.58541239478299</v>
      </c>
      <c r="BB62" s="59" t="s">
        <v>109</v>
      </c>
      <c r="BC62" s="59" t="s">
        <v>116</v>
      </c>
      <c r="BD62" s="80">
        <v>0.13083673621475861</v>
      </c>
      <c r="BE62" s="81">
        <v>247.45758535761624</v>
      </c>
      <c r="BF62" s="52" t="str">
        <f t="shared" si="7"/>
        <v>ug/dscm</v>
      </c>
      <c r="BG62" s="59" t="s">
        <v>116</v>
      </c>
      <c r="BH62" s="82">
        <v>0.15859641504469268</v>
      </c>
      <c r="BI62" s="81">
        <v>245.82234424187658</v>
      </c>
      <c r="BJ62" s="32" t="str">
        <f t="shared" si="8"/>
        <v>ug/dscm</v>
      </c>
      <c r="BK62" s="59" t="s">
        <v>116</v>
      </c>
      <c r="BL62" s="82">
        <v>0.15788629528190731</v>
      </c>
      <c r="BM62" s="61">
        <f t="shared" si="16"/>
        <v>231.6217806647586</v>
      </c>
      <c r="BN62" s="52" t="str">
        <f t="shared" si="17"/>
        <v>ug/dscm</v>
      </c>
      <c r="BO62" s="32">
        <f t="shared" si="3"/>
        <v>3</v>
      </c>
      <c r="BP62" s="52">
        <f t="shared" si="4"/>
        <v>0.14910648218045286</v>
      </c>
      <c r="BQ62" s="58"/>
      <c r="BR62" s="59"/>
      <c r="BS62" s="59"/>
      <c r="BT62" s="60"/>
      <c r="BU62" s="9"/>
      <c r="BV62" s="9"/>
      <c r="BW62" s="9"/>
      <c r="BX62" s="9"/>
      <c r="BY62" s="9"/>
      <c r="BZ62" s="9"/>
      <c r="CA62" s="8"/>
    </row>
    <row r="63" spans="1:79" ht="15">
      <c r="A63" s="9"/>
      <c r="B63" s="65" t="s">
        <v>94</v>
      </c>
      <c r="C63" s="41" t="s">
        <v>95</v>
      </c>
      <c r="D63" s="41" t="s">
        <v>96</v>
      </c>
      <c r="E63" s="42" t="s">
        <v>97</v>
      </c>
      <c r="F63" s="43" t="s">
        <v>98</v>
      </c>
      <c r="G63" s="41" t="s">
        <v>99</v>
      </c>
      <c r="H63" s="56" t="s">
        <v>111</v>
      </c>
      <c r="I63" s="45" t="s">
        <v>223</v>
      </c>
      <c r="J63" s="45" t="s">
        <v>224</v>
      </c>
      <c r="K63" s="45" t="s">
        <v>121</v>
      </c>
      <c r="L63" s="57" t="s">
        <v>193</v>
      </c>
      <c r="M63" s="58">
        <v>2170</v>
      </c>
      <c r="N63" s="59">
        <v>2170</v>
      </c>
      <c r="O63" s="59">
        <v>2160</v>
      </c>
      <c r="P63" s="32">
        <f t="shared" si="5"/>
        <v>2166.6666666666665</v>
      </c>
      <c r="Q63" s="59" t="s">
        <v>105</v>
      </c>
      <c r="R63" s="60" t="s">
        <v>106</v>
      </c>
      <c r="S63" s="58">
        <v>47896</v>
      </c>
      <c r="T63" s="59">
        <v>47896</v>
      </c>
      <c r="U63" s="59">
        <v>47969</v>
      </c>
      <c r="V63" s="32">
        <f t="shared" si="6"/>
        <v>47920.333333333336</v>
      </c>
      <c r="W63" s="59" t="s">
        <v>107</v>
      </c>
      <c r="X63" s="60" t="s">
        <v>108</v>
      </c>
      <c r="Y63" s="59">
        <v>238676</v>
      </c>
      <c r="Z63" s="59">
        <v>210208</v>
      </c>
      <c r="AA63" s="59">
        <v>173260</v>
      </c>
      <c r="AB63" s="59">
        <v>17.579999999999998</v>
      </c>
      <c r="AC63" s="59">
        <v>139.80000000000001</v>
      </c>
      <c r="AD63" s="59">
        <v>29.93</v>
      </c>
      <c r="AE63" s="59">
        <v>5.9</v>
      </c>
      <c r="AF63" s="58">
        <v>242056</v>
      </c>
      <c r="AG63" s="59">
        <v>212971</v>
      </c>
      <c r="AH63" s="59">
        <v>171089</v>
      </c>
      <c r="AI63" s="59">
        <v>19.670000000000002</v>
      </c>
      <c r="AJ63" s="59">
        <v>139.80000000000001</v>
      </c>
      <c r="AK63" s="59">
        <v>29.9</v>
      </c>
      <c r="AL63" s="60">
        <v>5.23</v>
      </c>
      <c r="AM63" s="58">
        <v>240311</v>
      </c>
      <c r="AN63" s="59">
        <v>211613</v>
      </c>
      <c r="AO63" s="59">
        <v>171456</v>
      </c>
      <c r="AP63" s="59">
        <v>18.98</v>
      </c>
      <c r="AQ63" s="59">
        <v>139.9</v>
      </c>
      <c r="AR63" s="59">
        <v>29.93</v>
      </c>
      <c r="AS63" s="60">
        <v>5.12</v>
      </c>
      <c r="AT63" s="61">
        <f t="shared" si="15"/>
        <v>240347.66666666666</v>
      </c>
      <c r="AU63" s="52">
        <f t="shared" si="15"/>
        <v>211597.33333333334</v>
      </c>
      <c r="AV63" s="52">
        <f t="shared" si="15"/>
        <v>171935</v>
      </c>
      <c r="AW63" s="52">
        <f t="shared" si="15"/>
        <v>18.743333333333336</v>
      </c>
      <c r="AX63" s="52">
        <f t="shared" si="15"/>
        <v>139.83333333333334</v>
      </c>
      <c r="AY63" s="52">
        <f t="shared" si="15"/>
        <v>29.919999999999998</v>
      </c>
      <c r="AZ63" s="55">
        <f t="shared" si="15"/>
        <v>5.416666666666667</v>
      </c>
      <c r="BA63" s="79">
        <v>201.58541239478299</v>
      </c>
      <c r="BB63" s="59" t="s">
        <v>109</v>
      </c>
      <c r="BC63" s="59" t="s">
        <v>116</v>
      </c>
      <c r="BD63" s="80">
        <v>0.13083673621475861</v>
      </c>
      <c r="BE63" s="81">
        <v>247.45758535761624</v>
      </c>
      <c r="BF63" s="52" t="str">
        <f t="shared" si="7"/>
        <v>ug/dscm</v>
      </c>
      <c r="BG63" s="59" t="s">
        <v>116</v>
      </c>
      <c r="BH63" s="82">
        <v>0.15859641504469268</v>
      </c>
      <c r="BI63" s="81">
        <v>245.82234424187658</v>
      </c>
      <c r="BJ63" s="32" t="str">
        <f t="shared" si="8"/>
        <v>ug/dscm</v>
      </c>
      <c r="BK63" s="59" t="s">
        <v>116</v>
      </c>
      <c r="BL63" s="82">
        <v>0.15788629528190731</v>
      </c>
      <c r="BM63" s="61">
        <f t="shared" si="16"/>
        <v>231.6217806647586</v>
      </c>
      <c r="BN63" s="52" t="str">
        <f t="shared" si="17"/>
        <v>ug/dscm</v>
      </c>
      <c r="BO63" s="32">
        <f t="shared" si="3"/>
        <v>3</v>
      </c>
      <c r="BP63" s="52">
        <f t="shared" si="4"/>
        <v>0.14910648218045286</v>
      </c>
      <c r="BQ63" s="58"/>
      <c r="BR63" s="59"/>
      <c r="BS63" s="59"/>
      <c r="BT63" s="60"/>
      <c r="BU63" s="9"/>
      <c r="BV63" s="9"/>
      <c r="BW63" s="9"/>
      <c r="BX63" s="9"/>
      <c r="BY63" s="9"/>
      <c r="BZ63" s="9"/>
      <c r="CA63" s="8"/>
    </row>
    <row r="64" spans="1:79" ht="15">
      <c r="A64" s="9"/>
      <c r="B64" s="65" t="s">
        <v>94</v>
      </c>
      <c r="C64" s="41" t="s">
        <v>95</v>
      </c>
      <c r="D64" s="41" t="s">
        <v>96</v>
      </c>
      <c r="E64" s="42" t="s">
        <v>97</v>
      </c>
      <c r="F64" s="43" t="s">
        <v>98</v>
      </c>
      <c r="G64" s="41" t="s">
        <v>99</v>
      </c>
      <c r="H64" s="56" t="s">
        <v>111</v>
      </c>
      <c r="I64" s="45" t="s">
        <v>225</v>
      </c>
      <c r="J64" s="45" t="s">
        <v>226</v>
      </c>
      <c r="K64" s="45" t="s">
        <v>121</v>
      </c>
      <c r="L64" s="57" t="s">
        <v>193</v>
      </c>
      <c r="M64" s="58">
        <v>2170</v>
      </c>
      <c r="N64" s="59">
        <v>2170</v>
      </c>
      <c r="O64" s="59">
        <v>2160</v>
      </c>
      <c r="P64" s="32">
        <f t="shared" si="5"/>
        <v>2166.6666666666665</v>
      </c>
      <c r="Q64" s="59" t="s">
        <v>105</v>
      </c>
      <c r="R64" s="60" t="s">
        <v>106</v>
      </c>
      <c r="S64" s="58">
        <v>47896</v>
      </c>
      <c r="T64" s="59">
        <v>47896</v>
      </c>
      <c r="U64" s="59">
        <v>47969</v>
      </c>
      <c r="V64" s="32">
        <f t="shared" si="6"/>
        <v>47920.333333333336</v>
      </c>
      <c r="W64" s="59" t="s">
        <v>107</v>
      </c>
      <c r="X64" s="60" t="s">
        <v>108</v>
      </c>
      <c r="Y64" s="59">
        <v>238676</v>
      </c>
      <c r="Z64" s="59">
        <v>210208</v>
      </c>
      <c r="AA64" s="59">
        <v>173260</v>
      </c>
      <c r="AB64" s="59">
        <v>17.579999999999998</v>
      </c>
      <c r="AC64" s="59">
        <v>139.80000000000001</v>
      </c>
      <c r="AD64" s="59">
        <v>29.93</v>
      </c>
      <c r="AE64" s="59">
        <v>5.9</v>
      </c>
      <c r="AF64" s="58">
        <v>242056</v>
      </c>
      <c r="AG64" s="59">
        <v>212971</v>
      </c>
      <c r="AH64" s="59">
        <v>171089</v>
      </c>
      <c r="AI64" s="59">
        <v>19.670000000000002</v>
      </c>
      <c r="AJ64" s="59">
        <v>139.80000000000001</v>
      </c>
      <c r="AK64" s="59">
        <v>29.9</v>
      </c>
      <c r="AL64" s="60">
        <v>5.23</v>
      </c>
      <c r="AM64" s="58">
        <v>240311</v>
      </c>
      <c r="AN64" s="59">
        <v>211613</v>
      </c>
      <c r="AO64" s="59">
        <v>171456</v>
      </c>
      <c r="AP64" s="59">
        <v>18.98</v>
      </c>
      <c r="AQ64" s="59">
        <v>139.9</v>
      </c>
      <c r="AR64" s="59">
        <v>29.93</v>
      </c>
      <c r="AS64" s="60">
        <v>5.12</v>
      </c>
      <c r="AT64" s="61">
        <f t="shared" si="15"/>
        <v>240347.66666666666</v>
      </c>
      <c r="AU64" s="52">
        <f t="shared" si="15"/>
        <v>211597.33333333334</v>
      </c>
      <c r="AV64" s="52">
        <f t="shared" si="15"/>
        <v>171935</v>
      </c>
      <c r="AW64" s="52">
        <f t="shared" si="15"/>
        <v>18.743333333333336</v>
      </c>
      <c r="AX64" s="52">
        <f t="shared" si="15"/>
        <v>139.83333333333334</v>
      </c>
      <c r="AY64" s="52">
        <f t="shared" si="15"/>
        <v>29.919999999999998</v>
      </c>
      <c r="AZ64" s="55">
        <f t="shared" si="15"/>
        <v>5.416666666666667</v>
      </c>
      <c r="BA64" s="79">
        <v>201.58541239478299</v>
      </c>
      <c r="BB64" s="59" t="s">
        <v>109</v>
      </c>
      <c r="BC64" s="59" t="s">
        <v>116</v>
      </c>
      <c r="BD64" s="80">
        <v>0.13083673621475861</v>
      </c>
      <c r="BE64" s="81">
        <v>247.45758535761624</v>
      </c>
      <c r="BF64" s="52" t="str">
        <f t="shared" si="7"/>
        <v>ug/dscm</v>
      </c>
      <c r="BG64" s="59" t="s">
        <v>116</v>
      </c>
      <c r="BH64" s="82">
        <v>0.15859641504469268</v>
      </c>
      <c r="BI64" s="81">
        <v>245.82234424187658</v>
      </c>
      <c r="BJ64" s="32" t="str">
        <f t="shared" si="8"/>
        <v>ug/dscm</v>
      </c>
      <c r="BK64" s="59" t="s">
        <v>116</v>
      </c>
      <c r="BL64" s="82">
        <v>0.15788629528190731</v>
      </c>
      <c r="BM64" s="61">
        <f t="shared" si="16"/>
        <v>231.6217806647586</v>
      </c>
      <c r="BN64" s="52" t="str">
        <f t="shared" si="17"/>
        <v>ug/dscm</v>
      </c>
      <c r="BO64" s="32">
        <f t="shared" si="3"/>
        <v>3</v>
      </c>
      <c r="BP64" s="52">
        <f t="shared" si="4"/>
        <v>0.14910648218045286</v>
      </c>
      <c r="BQ64" s="58"/>
      <c r="BR64" s="59"/>
      <c r="BS64" s="59"/>
      <c r="BT64" s="60"/>
      <c r="BU64" s="9"/>
      <c r="BV64" s="9"/>
      <c r="BW64" s="9"/>
      <c r="BX64" s="9"/>
      <c r="BY64" s="9"/>
      <c r="BZ64" s="9"/>
      <c r="CA64" s="8"/>
    </row>
    <row r="65" spans="1:79" ht="15">
      <c r="A65" s="9"/>
      <c r="B65" s="65" t="s">
        <v>94</v>
      </c>
      <c r="C65" s="41" t="s">
        <v>95</v>
      </c>
      <c r="D65" s="41" t="s">
        <v>96</v>
      </c>
      <c r="E65" s="42" t="s">
        <v>97</v>
      </c>
      <c r="F65" s="43" t="s">
        <v>98</v>
      </c>
      <c r="G65" s="41" t="s">
        <v>99</v>
      </c>
      <c r="H65" s="56" t="s">
        <v>111</v>
      </c>
      <c r="I65" s="45" t="s">
        <v>227</v>
      </c>
      <c r="J65" s="45" t="s">
        <v>228</v>
      </c>
      <c r="K65" s="45" t="s">
        <v>121</v>
      </c>
      <c r="L65" s="57" t="s">
        <v>193</v>
      </c>
      <c r="M65" s="58">
        <v>2170</v>
      </c>
      <c r="N65" s="59">
        <v>2170</v>
      </c>
      <c r="O65" s="59">
        <v>2160</v>
      </c>
      <c r="P65" s="32">
        <f t="shared" si="5"/>
        <v>2166.6666666666665</v>
      </c>
      <c r="Q65" s="59" t="s">
        <v>105</v>
      </c>
      <c r="R65" s="60" t="s">
        <v>106</v>
      </c>
      <c r="S65" s="58">
        <v>47896</v>
      </c>
      <c r="T65" s="59">
        <v>47896</v>
      </c>
      <c r="U65" s="59">
        <v>47969</v>
      </c>
      <c r="V65" s="32">
        <f t="shared" si="6"/>
        <v>47920.333333333336</v>
      </c>
      <c r="W65" s="59" t="s">
        <v>107</v>
      </c>
      <c r="X65" s="60" t="s">
        <v>108</v>
      </c>
      <c r="Y65" s="59">
        <v>238676</v>
      </c>
      <c r="Z65" s="59">
        <v>210208</v>
      </c>
      <c r="AA65" s="59">
        <v>173260</v>
      </c>
      <c r="AB65" s="59">
        <v>17.579999999999998</v>
      </c>
      <c r="AC65" s="59">
        <v>139.80000000000001</v>
      </c>
      <c r="AD65" s="59">
        <v>29.93</v>
      </c>
      <c r="AE65" s="59">
        <v>5.9</v>
      </c>
      <c r="AF65" s="58">
        <v>242056</v>
      </c>
      <c r="AG65" s="59">
        <v>212971</v>
      </c>
      <c r="AH65" s="59">
        <v>171089</v>
      </c>
      <c r="AI65" s="59">
        <v>19.670000000000002</v>
      </c>
      <c r="AJ65" s="59">
        <v>139.80000000000001</v>
      </c>
      <c r="AK65" s="59">
        <v>29.9</v>
      </c>
      <c r="AL65" s="60">
        <v>5.23</v>
      </c>
      <c r="AM65" s="58">
        <v>240311</v>
      </c>
      <c r="AN65" s="59">
        <v>211613</v>
      </c>
      <c r="AO65" s="59">
        <v>171456</v>
      </c>
      <c r="AP65" s="59">
        <v>18.98</v>
      </c>
      <c r="AQ65" s="59">
        <v>139.9</v>
      </c>
      <c r="AR65" s="59">
        <v>29.93</v>
      </c>
      <c r="AS65" s="60">
        <v>5.12</v>
      </c>
      <c r="AT65" s="61">
        <f t="shared" si="15"/>
        <v>240347.66666666666</v>
      </c>
      <c r="AU65" s="52">
        <f t="shared" si="15"/>
        <v>211597.33333333334</v>
      </c>
      <c r="AV65" s="52">
        <f t="shared" si="15"/>
        <v>171935</v>
      </c>
      <c r="AW65" s="52">
        <f t="shared" si="15"/>
        <v>18.743333333333336</v>
      </c>
      <c r="AX65" s="52">
        <f t="shared" si="15"/>
        <v>139.83333333333334</v>
      </c>
      <c r="AY65" s="52">
        <f t="shared" si="15"/>
        <v>29.919999999999998</v>
      </c>
      <c r="AZ65" s="55">
        <f t="shared" si="15"/>
        <v>5.416666666666667</v>
      </c>
      <c r="BA65" s="79">
        <v>201.58541239478299</v>
      </c>
      <c r="BB65" s="59" t="s">
        <v>109</v>
      </c>
      <c r="BC65" s="59" t="s">
        <v>116</v>
      </c>
      <c r="BD65" s="80">
        <v>0.13083673621475861</v>
      </c>
      <c r="BE65" s="81">
        <v>247.45758535761624</v>
      </c>
      <c r="BF65" s="52" t="str">
        <f t="shared" si="7"/>
        <v>ug/dscm</v>
      </c>
      <c r="BG65" s="59" t="s">
        <v>116</v>
      </c>
      <c r="BH65" s="82">
        <v>0.15859641504469268</v>
      </c>
      <c r="BI65" s="81">
        <v>245.82234424187658</v>
      </c>
      <c r="BJ65" s="32" t="str">
        <f t="shared" si="8"/>
        <v>ug/dscm</v>
      </c>
      <c r="BK65" s="59" t="s">
        <v>116</v>
      </c>
      <c r="BL65" s="82">
        <v>0.15788629528190731</v>
      </c>
      <c r="BM65" s="61">
        <f t="shared" si="16"/>
        <v>231.6217806647586</v>
      </c>
      <c r="BN65" s="52" t="str">
        <f t="shared" si="17"/>
        <v>ug/dscm</v>
      </c>
      <c r="BO65" s="32">
        <f t="shared" si="3"/>
        <v>3</v>
      </c>
      <c r="BP65" s="52">
        <f t="shared" si="4"/>
        <v>0.14910648218045286</v>
      </c>
      <c r="BQ65" s="58"/>
      <c r="BR65" s="59"/>
      <c r="BS65" s="59"/>
      <c r="BT65" s="60"/>
      <c r="BU65" s="9"/>
      <c r="BV65" s="9"/>
      <c r="BW65" s="9"/>
      <c r="BX65" s="9"/>
      <c r="BY65" s="9"/>
      <c r="BZ65" s="9"/>
      <c r="CA65" s="8"/>
    </row>
    <row r="66" spans="1:79" ht="15">
      <c r="A66" s="9"/>
      <c r="B66" s="65" t="s">
        <v>94</v>
      </c>
      <c r="C66" s="41" t="s">
        <v>95</v>
      </c>
      <c r="D66" s="41" t="s">
        <v>96</v>
      </c>
      <c r="E66" s="42" t="s">
        <v>97</v>
      </c>
      <c r="F66" s="43" t="s">
        <v>98</v>
      </c>
      <c r="G66" s="41" t="s">
        <v>99</v>
      </c>
      <c r="H66" s="56" t="s">
        <v>111</v>
      </c>
      <c r="I66" s="45" t="s">
        <v>229</v>
      </c>
      <c r="J66" s="45" t="s">
        <v>230</v>
      </c>
      <c r="K66" s="45" t="s">
        <v>121</v>
      </c>
      <c r="L66" s="57" t="s">
        <v>193</v>
      </c>
      <c r="M66" s="58">
        <v>2170</v>
      </c>
      <c r="N66" s="59">
        <v>2170</v>
      </c>
      <c r="O66" s="59">
        <v>2160</v>
      </c>
      <c r="P66" s="32">
        <f t="shared" si="5"/>
        <v>2166.6666666666665</v>
      </c>
      <c r="Q66" s="59" t="s">
        <v>105</v>
      </c>
      <c r="R66" s="60" t="s">
        <v>106</v>
      </c>
      <c r="S66" s="58">
        <v>47896</v>
      </c>
      <c r="T66" s="59">
        <v>47896</v>
      </c>
      <c r="U66" s="59">
        <v>47969</v>
      </c>
      <c r="V66" s="32">
        <f t="shared" si="6"/>
        <v>47920.333333333336</v>
      </c>
      <c r="W66" s="59" t="s">
        <v>107</v>
      </c>
      <c r="X66" s="60" t="s">
        <v>108</v>
      </c>
      <c r="Y66" s="59">
        <v>238676</v>
      </c>
      <c r="Z66" s="59">
        <v>210208</v>
      </c>
      <c r="AA66" s="59">
        <v>173260</v>
      </c>
      <c r="AB66" s="59">
        <v>17.579999999999998</v>
      </c>
      <c r="AC66" s="59">
        <v>139.80000000000001</v>
      </c>
      <c r="AD66" s="59">
        <v>29.93</v>
      </c>
      <c r="AE66" s="59">
        <v>5.9</v>
      </c>
      <c r="AF66" s="58">
        <v>242056</v>
      </c>
      <c r="AG66" s="59">
        <v>212971</v>
      </c>
      <c r="AH66" s="59">
        <v>171089</v>
      </c>
      <c r="AI66" s="59">
        <v>19.670000000000002</v>
      </c>
      <c r="AJ66" s="59">
        <v>139.80000000000001</v>
      </c>
      <c r="AK66" s="59">
        <v>29.9</v>
      </c>
      <c r="AL66" s="60">
        <v>5.23</v>
      </c>
      <c r="AM66" s="58">
        <v>240311</v>
      </c>
      <c r="AN66" s="59">
        <v>211613</v>
      </c>
      <c r="AO66" s="59">
        <v>171456</v>
      </c>
      <c r="AP66" s="59">
        <v>18.98</v>
      </c>
      <c r="AQ66" s="59">
        <v>139.9</v>
      </c>
      <c r="AR66" s="59">
        <v>29.93</v>
      </c>
      <c r="AS66" s="60">
        <v>5.12</v>
      </c>
      <c r="AT66" s="61">
        <f t="shared" si="15"/>
        <v>240347.66666666666</v>
      </c>
      <c r="AU66" s="52">
        <f t="shared" si="15"/>
        <v>211597.33333333334</v>
      </c>
      <c r="AV66" s="52">
        <f t="shared" si="15"/>
        <v>171935</v>
      </c>
      <c r="AW66" s="52">
        <f t="shared" si="15"/>
        <v>18.743333333333336</v>
      </c>
      <c r="AX66" s="52">
        <f t="shared" si="15"/>
        <v>139.83333333333334</v>
      </c>
      <c r="AY66" s="52">
        <f t="shared" si="15"/>
        <v>29.919999999999998</v>
      </c>
      <c r="AZ66" s="55">
        <f t="shared" si="15"/>
        <v>5.416666666666667</v>
      </c>
      <c r="BA66" s="79">
        <v>266</v>
      </c>
      <c r="BB66" s="59" t="s">
        <v>109</v>
      </c>
      <c r="BC66" s="59" t="s">
        <v>110</v>
      </c>
      <c r="BD66" s="80">
        <v>0.1711</v>
      </c>
      <c r="BE66" s="81">
        <v>1345</v>
      </c>
      <c r="BF66" s="52" t="str">
        <f t="shared" si="7"/>
        <v>ug/dscm</v>
      </c>
      <c r="BG66" s="59" t="s">
        <v>110</v>
      </c>
      <c r="BH66" s="82">
        <v>1.11707</v>
      </c>
      <c r="BI66" s="81">
        <v>564</v>
      </c>
      <c r="BJ66" s="32" t="str">
        <f t="shared" si="8"/>
        <v>ug/dscm</v>
      </c>
      <c r="BK66" s="59" t="s">
        <v>110</v>
      </c>
      <c r="BL66" s="82">
        <v>0.35932999999999998</v>
      </c>
      <c r="BM66" s="61">
        <f t="shared" si="16"/>
        <v>725</v>
      </c>
      <c r="BN66" s="52" t="str">
        <f t="shared" si="17"/>
        <v>ug/dscm</v>
      </c>
      <c r="BO66" s="32">
        <f t="shared" si="3"/>
        <v>0</v>
      </c>
      <c r="BP66" s="52">
        <f t="shared" si="4"/>
        <v>0.54916666666666669</v>
      </c>
      <c r="BQ66" s="58"/>
      <c r="BR66" s="59"/>
      <c r="BS66" s="59" t="s">
        <v>205</v>
      </c>
      <c r="BT66" s="60"/>
      <c r="BU66" s="9"/>
      <c r="BV66" s="9"/>
      <c r="BW66" s="9"/>
      <c r="BX66" s="9"/>
      <c r="BY66" s="9"/>
      <c r="BZ66" s="9"/>
      <c r="CA66" s="8"/>
    </row>
    <row r="67" spans="1:79" ht="15">
      <c r="A67" s="9"/>
      <c r="B67" s="65" t="s">
        <v>94</v>
      </c>
      <c r="C67" s="41" t="s">
        <v>95</v>
      </c>
      <c r="D67" s="41" t="s">
        <v>96</v>
      </c>
      <c r="E67" s="42" t="s">
        <v>97</v>
      </c>
      <c r="F67" s="43" t="s">
        <v>98</v>
      </c>
      <c r="G67" s="41" t="s">
        <v>99</v>
      </c>
      <c r="H67" s="56" t="s">
        <v>111</v>
      </c>
      <c r="I67" s="45" t="s">
        <v>231</v>
      </c>
      <c r="J67" s="45" t="s">
        <v>232</v>
      </c>
      <c r="K67" s="45" t="s">
        <v>121</v>
      </c>
      <c r="L67" s="57" t="s">
        <v>193</v>
      </c>
      <c r="M67" s="58">
        <v>2170</v>
      </c>
      <c r="N67" s="59">
        <v>2170</v>
      </c>
      <c r="O67" s="59">
        <v>2160</v>
      </c>
      <c r="P67" s="32">
        <f t="shared" si="5"/>
        <v>2166.6666666666665</v>
      </c>
      <c r="Q67" s="59" t="s">
        <v>105</v>
      </c>
      <c r="R67" s="60" t="s">
        <v>106</v>
      </c>
      <c r="S67" s="58">
        <v>47896</v>
      </c>
      <c r="T67" s="59">
        <v>47896</v>
      </c>
      <c r="U67" s="59">
        <v>47969</v>
      </c>
      <c r="V67" s="32">
        <f t="shared" si="6"/>
        <v>47920.333333333336</v>
      </c>
      <c r="W67" s="59" t="s">
        <v>107</v>
      </c>
      <c r="X67" s="60" t="s">
        <v>108</v>
      </c>
      <c r="Y67" s="59">
        <v>238676</v>
      </c>
      <c r="Z67" s="59">
        <v>210208</v>
      </c>
      <c r="AA67" s="59">
        <v>173260</v>
      </c>
      <c r="AB67" s="59">
        <v>17.579999999999998</v>
      </c>
      <c r="AC67" s="59">
        <v>139.80000000000001</v>
      </c>
      <c r="AD67" s="59">
        <v>29.93</v>
      </c>
      <c r="AE67" s="59">
        <v>5.9</v>
      </c>
      <c r="AF67" s="58">
        <v>242056</v>
      </c>
      <c r="AG67" s="59">
        <v>212971</v>
      </c>
      <c r="AH67" s="59">
        <v>171089</v>
      </c>
      <c r="AI67" s="59">
        <v>19.670000000000002</v>
      </c>
      <c r="AJ67" s="59">
        <v>139.80000000000001</v>
      </c>
      <c r="AK67" s="59">
        <v>29.9</v>
      </c>
      <c r="AL67" s="60">
        <v>5.23</v>
      </c>
      <c r="AM67" s="58">
        <v>240311</v>
      </c>
      <c r="AN67" s="59">
        <v>211613</v>
      </c>
      <c r="AO67" s="59">
        <v>171456</v>
      </c>
      <c r="AP67" s="59">
        <v>18.98</v>
      </c>
      <c r="AQ67" s="59">
        <v>139.9</v>
      </c>
      <c r="AR67" s="59">
        <v>29.93</v>
      </c>
      <c r="AS67" s="60">
        <v>5.12</v>
      </c>
      <c r="AT67" s="61">
        <f t="shared" si="15"/>
        <v>240347.66666666666</v>
      </c>
      <c r="AU67" s="52">
        <f t="shared" si="15"/>
        <v>211597.33333333334</v>
      </c>
      <c r="AV67" s="52">
        <f t="shared" si="15"/>
        <v>171935</v>
      </c>
      <c r="AW67" s="52">
        <f t="shared" si="15"/>
        <v>18.743333333333336</v>
      </c>
      <c r="AX67" s="52">
        <f t="shared" si="15"/>
        <v>139.83333333333334</v>
      </c>
      <c r="AY67" s="52">
        <f t="shared" si="15"/>
        <v>29.919999999999998</v>
      </c>
      <c r="AZ67" s="55">
        <f t="shared" si="15"/>
        <v>5.416666666666667</v>
      </c>
      <c r="BA67" s="79">
        <v>200.6081821993682</v>
      </c>
      <c r="BB67" s="59" t="s">
        <v>109</v>
      </c>
      <c r="BC67" s="59" t="s">
        <v>116</v>
      </c>
      <c r="BD67" s="80">
        <v>0.13020247598838774</v>
      </c>
      <c r="BE67" s="81">
        <v>247.94092432852278</v>
      </c>
      <c r="BF67" s="52" t="str">
        <f t="shared" si="7"/>
        <v>ug/dscm</v>
      </c>
      <c r="BG67" s="59" t="s">
        <v>116</v>
      </c>
      <c r="BH67" s="82">
        <v>0.15890618864862721</v>
      </c>
      <c r="BI67" s="81">
        <v>221.70909771857782</v>
      </c>
      <c r="BJ67" s="32" t="str">
        <f t="shared" si="8"/>
        <v>ug/dscm</v>
      </c>
      <c r="BK67" s="59" t="s">
        <v>116</v>
      </c>
      <c r="BL67" s="82">
        <v>0.14239888638698225</v>
      </c>
      <c r="BM67" s="61">
        <f t="shared" si="16"/>
        <v>223.4194014154896</v>
      </c>
      <c r="BN67" s="52" t="str">
        <f t="shared" si="17"/>
        <v>ug/dscm</v>
      </c>
      <c r="BO67" s="32">
        <f t="shared" si="3"/>
        <v>3</v>
      </c>
      <c r="BP67" s="52">
        <f t="shared" si="4"/>
        <v>0.14383585034133239</v>
      </c>
      <c r="BQ67" s="58"/>
      <c r="BR67" s="59"/>
      <c r="BS67" s="59"/>
      <c r="BT67" s="60"/>
      <c r="BU67" s="9"/>
      <c r="BV67" s="9"/>
      <c r="BW67" s="9"/>
      <c r="BX67" s="9"/>
      <c r="BY67" s="9"/>
      <c r="BZ67" s="9"/>
      <c r="CA67" s="8"/>
    </row>
    <row r="68" spans="1:79" ht="15">
      <c r="A68" s="9"/>
      <c r="B68" s="65" t="s">
        <v>94</v>
      </c>
      <c r="C68" s="41" t="s">
        <v>95</v>
      </c>
      <c r="D68" s="41" t="s">
        <v>96</v>
      </c>
      <c r="E68" s="42" t="s">
        <v>97</v>
      </c>
      <c r="F68" s="43" t="s">
        <v>98</v>
      </c>
      <c r="G68" s="41" t="s">
        <v>99</v>
      </c>
      <c r="H68" s="56" t="s">
        <v>111</v>
      </c>
      <c r="I68" s="45" t="s">
        <v>233</v>
      </c>
      <c r="J68" s="45" t="s">
        <v>234</v>
      </c>
      <c r="K68" s="45" t="s">
        <v>121</v>
      </c>
      <c r="L68" s="57" t="s">
        <v>193</v>
      </c>
      <c r="M68" s="58">
        <v>2170</v>
      </c>
      <c r="N68" s="59">
        <v>2170</v>
      </c>
      <c r="O68" s="59">
        <v>2160</v>
      </c>
      <c r="P68" s="32">
        <f t="shared" si="5"/>
        <v>2166.6666666666665</v>
      </c>
      <c r="Q68" s="59" t="s">
        <v>105</v>
      </c>
      <c r="R68" s="60" t="s">
        <v>106</v>
      </c>
      <c r="S68" s="58">
        <v>47896</v>
      </c>
      <c r="T68" s="59">
        <v>47896</v>
      </c>
      <c r="U68" s="59">
        <v>47969</v>
      </c>
      <c r="V68" s="32">
        <f t="shared" si="6"/>
        <v>47920.333333333336</v>
      </c>
      <c r="W68" s="59" t="s">
        <v>107</v>
      </c>
      <c r="X68" s="60" t="s">
        <v>108</v>
      </c>
      <c r="Y68" s="59">
        <v>238676</v>
      </c>
      <c r="Z68" s="59">
        <v>210208</v>
      </c>
      <c r="AA68" s="59">
        <v>173260</v>
      </c>
      <c r="AB68" s="59">
        <v>17.579999999999998</v>
      </c>
      <c r="AC68" s="59">
        <v>139.80000000000001</v>
      </c>
      <c r="AD68" s="59">
        <v>29.93</v>
      </c>
      <c r="AE68" s="59">
        <v>5.9</v>
      </c>
      <c r="AF68" s="58">
        <v>242056</v>
      </c>
      <c r="AG68" s="59">
        <v>212971</v>
      </c>
      <c r="AH68" s="59">
        <v>171089</v>
      </c>
      <c r="AI68" s="59">
        <v>19.670000000000002</v>
      </c>
      <c r="AJ68" s="59">
        <v>139.80000000000001</v>
      </c>
      <c r="AK68" s="59">
        <v>29.9</v>
      </c>
      <c r="AL68" s="60">
        <v>5.23</v>
      </c>
      <c r="AM68" s="58">
        <v>240311</v>
      </c>
      <c r="AN68" s="59">
        <v>211613</v>
      </c>
      <c r="AO68" s="59">
        <v>171456</v>
      </c>
      <c r="AP68" s="59">
        <v>18.98</v>
      </c>
      <c r="AQ68" s="59">
        <v>139.9</v>
      </c>
      <c r="AR68" s="59">
        <v>29.93</v>
      </c>
      <c r="AS68" s="60">
        <v>5.12</v>
      </c>
      <c r="AT68" s="61">
        <f t="shared" si="15"/>
        <v>240347.66666666666</v>
      </c>
      <c r="AU68" s="52">
        <f t="shared" si="15"/>
        <v>211597.33333333334</v>
      </c>
      <c r="AV68" s="52">
        <f t="shared" si="15"/>
        <v>171935</v>
      </c>
      <c r="AW68" s="52">
        <f t="shared" si="15"/>
        <v>18.743333333333336</v>
      </c>
      <c r="AX68" s="52">
        <f t="shared" si="15"/>
        <v>139.83333333333334</v>
      </c>
      <c r="AY68" s="52">
        <f t="shared" si="15"/>
        <v>29.919999999999998</v>
      </c>
      <c r="AZ68" s="55">
        <f t="shared" si="15"/>
        <v>5.416666666666667</v>
      </c>
      <c r="BA68" s="79">
        <v>201.58541239478299</v>
      </c>
      <c r="BB68" s="59" t="s">
        <v>109</v>
      </c>
      <c r="BC68" s="59" t="s">
        <v>116</v>
      </c>
      <c r="BD68" s="80">
        <v>0.13083673621475861</v>
      </c>
      <c r="BE68" s="81">
        <v>247.45758535761624</v>
      </c>
      <c r="BF68" s="52" t="str">
        <f t="shared" si="7"/>
        <v>ug/dscm</v>
      </c>
      <c r="BG68" s="59" t="s">
        <v>116</v>
      </c>
      <c r="BH68" s="82">
        <v>0.15859641504469268</v>
      </c>
      <c r="BI68" s="81">
        <v>245.82234424187658</v>
      </c>
      <c r="BJ68" s="32" t="str">
        <f t="shared" si="8"/>
        <v>ug/dscm</v>
      </c>
      <c r="BK68" s="59" t="s">
        <v>116</v>
      </c>
      <c r="BL68" s="82">
        <v>0.15788629528190731</v>
      </c>
      <c r="BM68" s="61">
        <f t="shared" si="16"/>
        <v>231.6217806647586</v>
      </c>
      <c r="BN68" s="52" t="str">
        <f t="shared" si="17"/>
        <v>ug/dscm</v>
      </c>
      <c r="BO68" s="32">
        <f t="shared" si="3"/>
        <v>3</v>
      </c>
      <c r="BP68" s="52">
        <f t="shared" si="4"/>
        <v>0.14910648218045286</v>
      </c>
      <c r="BQ68" s="58"/>
      <c r="BR68" s="59"/>
      <c r="BS68" s="59"/>
      <c r="BT68" s="60"/>
      <c r="BU68" s="9"/>
      <c r="BV68" s="9"/>
      <c r="BW68" s="9"/>
      <c r="BX68" s="9"/>
      <c r="BY68" s="9"/>
      <c r="BZ68" s="9"/>
      <c r="CA68" s="8"/>
    </row>
    <row r="69" spans="1:79" ht="15">
      <c r="A69" s="9"/>
      <c r="B69" s="65" t="s">
        <v>94</v>
      </c>
      <c r="C69" s="41" t="s">
        <v>95</v>
      </c>
      <c r="D69" s="41" t="s">
        <v>96</v>
      </c>
      <c r="E69" s="42" t="s">
        <v>97</v>
      </c>
      <c r="F69" s="43" t="s">
        <v>98</v>
      </c>
      <c r="G69" s="41" t="s">
        <v>99</v>
      </c>
      <c r="H69" s="56" t="s">
        <v>111</v>
      </c>
      <c r="I69" s="45" t="s">
        <v>235</v>
      </c>
      <c r="J69" s="45" t="s">
        <v>236</v>
      </c>
      <c r="K69" s="45" t="s">
        <v>121</v>
      </c>
      <c r="L69" s="57" t="s">
        <v>193</v>
      </c>
      <c r="M69" s="58">
        <v>2170</v>
      </c>
      <c r="N69" s="59">
        <v>2170</v>
      </c>
      <c r="O69" s="59">
        <v>2160</v>
      </c>
      <c r="P69" s="32">
        <f t="shared" si="5"/>
        <v>2166.6666666666665</v>
      </c>
      <c r="Q69" s="59" t="s">
        <v>105</v>
      </c>
      <c r="R69" s="60" t="s">
        <v>106</v>
      </c>
      <c r="S69" s="58">
        <v>47896</v>
      </c>
      <c r="T69" s="59">
        <v>47896</v>
      </c>
      <c r="U69" s="59">
        <v>47969</v>
      </c>
      <c r="V69" s="32">
        <f t="shared" si="6"/>
        <v>47920.333333333336</v>
      </c>
      <c r="W69" s="59" t="s">
        <v>107</v>
      </c>
      <c r="X69" s="60" t="s">
        <v>108</v>
      </c>
      <c r="Y69" s="59">
        <v>238676</v>
      </c>
      <c r="Z69" s="59">
        <v>210208</v>
      </c>
      <c r="AA69" s="59">
        <v>173260</v>
      </c>
      <c r="AB69" s="59">
        <v>17.579999999999998</v>
      </c>
      <c r="AC69" s="59">
        <v>139.80000000000001</v>
      </c>
      <c r="AD69" s="59">
        <v>29.93</v>
      </c>
      <c r="AE69" s="59">
        <v>5.9</v>
      </c>
      <c r="AF69" s="58">
        <v>242056</v>
      </c>
      <c r="AG69" s="59">
        <v>212971</v>
      </c>
      <c r="AH69" s="59">
        <v>171089</v>
      </c>
      <c r="AI69" s="59">
        <v>19.670000000000002</v>
      </c>
      <c r="AJ69" s="59">
        <v>139.80000000000001</v>
      </c>
      <c r="AK69" s="59">
        <v>29.9</v>
      </c>
      <c r="AL69" s="60">
        <v>5.23</v>
      </c>
      <c r="AM69" s="58">
        <v>240311</v>
      </c>
      <c r="AN69" s="59">
        <v>211613</v>
      </c>
      <c r="AO69" s="59">
        <v>171456</v>
      </c>
      <c r="AP69" s="59">
        <v>18.98</v>
      </c>
      <c r="AQ69" s="59">
        <v>139.9</v>
      </c>
      <c r="AR69" s="59">
        <v>29.93</v>
      </c>
      <c r="AS69" s="60">
        <v>5.12</v>
      </c>
      <c r="AT69" s="61">
        <f t="shared" si="15"/>
        <v>240347.66666666666</v>
      </c>
      <c r="AU69" s="52">
        <f t="shared" si="15"/>
        <v>211597.33333333334</v>
      </c>
      <c r="AV69" s="52">
        <f t="shared" si="15"/>
        <v>171935</v>
      </c>
      <c r="AW69" s="52">
        <f t="shared" si="15"/>
        <v>18.743333333333336</v>
      </c>
      <c r="AX69" s="52">
        <f t="shared" si="15"/>
        <v>139.83333333333334</v>
      </c>
      <c r="AY69" s="52">
        <f t="shared" si="15"/>
        <v>29.919999999999998</v>
      </c>
      <c r="AZ69" s="55">
        <f t="shared" si="15"/>
        <v>5.416666666666667</v>
      </c>
      <c r="BA69" s="75">
        <v>1158.0350181928618</v>
      </c>
      <c r="BB69" s="59" t="s">
        <v>109</v>
      </c>
      <c r="BC69" s="59" t="s">
        <v>110</v>
      </c>
      <c r="BD69" s="76">
        <v>0.7516095554872293</v>
      </c>
      <c r="BE69" s="77">
        <v>1721.1430600177562</v>
      </c>
      <c r="BF69" s="52" t="str">
        <f t="shared" si="7"/>
        <v>ug/dscm</v>
      </c>
      <c r="BG69" s="59" t="s">
        <v>110</v>
      </c>
      <c r="BH69" s="78">
        <v>1.1030864893609418</v>
      </c>
      <c r="BI69" s="77">
        <v>3779.6034455909858</v>
      </c>
      <c r="BJ69" s="32" t="str">
        <f t="shared" si="8"/>
        <v>ug/dscm</v>
      </c>
      <c r="BK69" s="59" t="s">
        <v>110</v>
      </c>
      <c r="BL69" s="78">
        <v>2.4275563212102624</v>
      </c>
      <c r="BM69" s="61">
        <f t="shared" si="16"/>
        <v>2219.5938412672012</v>
      </c>
      <c r="BN69" s="52" t="str">
        <f t="shared" si="17"/>
        <v>ug/dscm</v>
      </c>
      <c r="BO69" s="32">
        <f t="shared" si="3"/>
        <v>0</v>
      </c>
      <c r="BP69" s="52">
        <f t="shared" si="4"/>
        <v>1.4274174553528109</v>
      </c>
      <c r="BQ69" s="58"/>
      <c r="BR69" s="59"/>
      <c r="BS69" s="87" t="s">
        <v>205</v>
      </c>
      <c r="BT69" s="60"/>
      <c r="BU69" s="9"/>
      <c r="BV69" s="9"/>
      <c r="BW69" s="9"/>
      <c r="BX69" s="9"/>
      <c r="BY69" s="9"/>
      <c r="BZ69" s="9"/>
      <c r="CA69" s="8"/>
    </row>
    <row r="70" spans="1:79" ht="15">
      <c r="A70" s="9"/>
      <c r="B70" s="65" t="s">
        <v>94</v>
      </c>
      <c r="C70" s="41" t="s">
        <v>95</v>
      </c>
      <c r="D70" s="41" t="s">
        <v>96</v>
      </c>
      <c r="E70" s="42" t="s">
        <v>97</v>
      </c>
      <c r="F70" s="43" t="s">
        <v>98</v>
      </c>
      <c r="G70" s="41" t="s">
        <v>99</v>
      </c>
      <c r="H70" s="56" t="s">
        <v>111</v>
      </c>
      <c r="I70" s="45" t="s">
        <v>237</v>
      </c>
      <c r="J70" s="45" t="s">
        <v>238</v>
      </c>
      <c r="K70" s="45" t="s">
        <v>121</v>
      </c>
      <c r="L70" s="57" t="s">
        <v>193</v>
      </c>
      <c r="M70" s="58">
        <v>2170</v>
      </c>
      <c r="N70" s="59">
        <v>2170</v>
      </c>
      <c r="O70" s="59">
        <v>2160</v>
      </c>
      <c r="P70" s="32">
        <f t="shared" si="5"/>
        <v>2166.6666666666665</v>
      </c>
      <c r="Q70" s="59" t="s">
        <v>105</v>
      </c>
      <c r="R70" s="60" t="s">
        <v>106</v>
      </c>
      <c r="S70" s="58">
        <v>47896</v>
      </c>
      <c r="T70" s="59">
        <v>47896</v>
      </c>
      <c r="U70" s="59">
        <v>47969</v>
      </c>
      <c r="V70" s="32">
        <f t="shared" si="6"/>
        <v>47920.333333333336</v>
      </c>
      <c r="W70" s="59" t="s">
        <v>107</v>
      </c>
      <c r="X70" s="60" t="s">
        <v>108</v>
      </c>
      <c r="Y70" s="59">
        <v>238676</v>
      </c>
      <c r="Z70" s="59">
        <v>210208</v>
      </c>
      <c r="AA70" s="59">
        <v>173260</v>
      </c>
      <c r="AB70" s="59">
        <v>17.579999999999998</v>
      </c>
      <c r="AC70" s="59">
        <v>139.80000000000001</v>
      </c>
      <c r="AD70" s="59">
        <v>29.93</v>
      </c>
      <c r="AE70" s="59">
        <v>5.9</v>
      </c>
      <c r="AF70" s="58">
        <v>242056</v>
      </c>
      <c r="AG70" s="59">
        <v>212971</v>
      </c>
      <c r="AH70" s="59">
        <v>171089</v>
      </c>
      <c r="AI70" s="59">
        <v>19.670000000000002</v>
      </c>
      <c r="AJ70" s="59">
        <v>139.80000000000001</v>
      </c>
      <c r="AK70" s="59">
        <v>29.9</v>
      </c>
      <c r="AL70" s="60">
        <v>5.23</v>
      </c>
      <c r="AM70" s="58">
        <v>240311</v>
      </c>
      <c r="AN70" s="59">
        <v>211613</v>
      </c>
      <c r="AO70" s="59">
        <v>171456</v>
      </c>
      <c r="AP70" s="59">
        <v>18.98</v>
      </c>
      <c r="AQ70" s="59">
        <v>139.9</v>
      </c>
      <c r="AR70" s="59">
        <v>29.93</v>
      </c>
      <c r="AS70" s="60">
        <v>5.12</v>
      </c>
      <c r="AT70" s="61">
        <f t="shared" si="15"/>
        <v>240347.66666666666</v>
      </c>
      <c r="AU70" s="52">
        <f t="shared" si="15"/>
        <v>211597.33333333334</v>
      </c>
      <c r="AV70" s="52">
        <f t="shared" si="15"/>
        <v>171935</v>
      </c>
      <c r="AW70" s="52">
        <f t="shared" si="15"/>
        <v>18.743333333333336</v>
      </c>
      <c r="AX70" s="52">
        <f t="shared" si="15"/>
        <v>139.83333333333334</v>
      </c>
      <c r="AY70" s="52">
        <f t="shared" si="15"/>
        <v>29.919999999999998</v>
      </c>
      <c r="AZ70" s="55">
        <f t="shared" si="15"/>
        <v>5.416666666666667</v>
      </c>
      <c r="BA70" s="79">
        <v>1007.927061973915</v>
      </c>
      <c r="BB70" s="59" t="s">
        <v>109</v>
      </c>
      <c r="BC70" s="59" t="s">
        <v>116</v>
      </c>
      <c r="BD70" s="80">
        <v>0.6541836810737931</v>
      </c>
      <c r="BE70" s="81">
        <v>1237.2879267880812</v>
      </c>
      <c r="BF70" s="52" t="str">
        <f t="shared" si="7"/>
        <v>ug/dscm</v>
      </c>
      <c r="BG70" s="59" t="s">
        <v>116</v>
      </c>
      <c r="BH70" s="82">
        <v>0.79298207522346342</v>
      </c>
      <c r="BI70" s="81">
        <v>1229.1117212093832</v>
      </c>
      <c r="BJ70" s="32" t="str">
        <f t="shared" si="8"/>
        <v>ug/dscm</v>
      </c>
      <c r="BK70" s="59" t="s">
        <v>116</v>
      </c>
      <c r="BL70" s="82">
        <v>0.7894314764095367</v>
      </c>
      <c r="BM70" s="61">
        <f t="shared" si="16"/>
        <v>1158.1089033237931</v>
      </c>
      <c r="BN70" s="52" t="str">
        <f t="shared" si="17"/>
        <v>ug/dscm</v>
      </c>
      <c r="BO70" s="32">
        <f t="shared" si="3"/>
        <v>3</v>
      </c>
      <c r="BP70" s="52">
        <f t="shared" si="4"/>
        <v>0.74553241090226441</v>
      </c>
      <c r="BQ70" s="58"/>
      <c r="BR70" s="59"/>
      <c r="BS70" s="87" t="s">
        <v>239</v>
      </c>
      <c r="BT70" s="60"/>
      <c r="BU70" s="9"/>
      <c r="BV70" s="9"/>
      <c r="BW70" s="9"/>
      <c r="BX70" s="9"/>
      <c r="BY70" s="9"/>
      <c r="BZ70" s="9"/>
      <c r="CA70" s="8"/>
    </row>
    <row r="71" spans="1:79" ht="15">
      <c r="A71" s="9"/>
      <c r="B71" s="65" t="s">
        <v>94</v>
      </c>
      <c r="C71" s="41" t="s">
        <v>95</v>
      </c>
      <c r="D71" s="41" t="s">
        <v>96</v>
      </c>
      <c r="E71" s="42" t="s">
        <v>97</v>
      </c>
      <c r="F71" s="43" t="s">
        <v>98</v>
      </c>
      <c r="G71" s="41" t="s">
        <v>99</v>
      </c>
      <c r="H71" s="56" t="s">
        <v>111</v>
      </c>
      <c r="I71" s="45" t="s">
        <v>240</v>
      </c>
      <c r="J71" s="45" t="s">
        <v>241</v>
      </c>
      <c r="K71" s="45" t="s">
        <v>121</v>
      </c>
      <c r="L71" s="57" t="s">
        <v>193</v>
      </c>
      <c r="M71" s="58">
        <v>2170</v>
      </c>
      <c r="N71" s="59">
        <v>2170</v>
      </c>
      <c r="O71" s="59">
        <v>2160</v>
      </c>
      <c r="P71" s="32">
        <f t="shared" si="5"/>
        <v>2166.6666666666665</v>
      </c>
      <c r="Q71" s="59" t="s">
        <v>105</v>
      </c>
      <c r="R71" s="60" t="s">
        <v>106</v>
      </c>
      <c r="S71" s="58">
        <v>47896</v>
      </c>
      <c r="T71" s="59">
        <v>47896</v>
      </c>
      <c r="U71" s="59">
        <v>47969</v>
      </c>
      <c r="V71" s="32">
        <f t="shared" si="6"/>
        <v>47920.333333333336</v>
      </c>
      <c r="W71" s="59" t="s">
        <v>107</v>
      </c>
      <c r="X71" s="60" t="s">
        <v>108</v>
      </c>
      <c r="Y71" s="59">
        <v>238676</v>
      </c>
      <c r="Z71" s="59">
        <v>210208</v>
      </c>
      <c r="AA71" s="59">
        <v>173260</v>
      </c>
      <c r="AB71" s="59">
        <v>17.579999999999998</v>
      </c>
      <c r="AC71" s="59">
        <v>139.80000000000001</v>
      </c>
      <c r="AD71" s="59">
        <v>29.93</v>
      </c>
      <c r="AE71" s="59">
        <v>5.9</v>
      </c>
      <c r="AF71" s="58">
        <v>242056</v>
      </c>
      <c r="AG71" s="59">
        <v>212971</v>
      </c>
      <c r="AH71" s="59">
        <v>171089</v>
      </c>
      <c r="AI71" s="59">
        <v>19.670000000000002</v>
      </c>
      <c r="AJ71" s="59">
        <v>139.80000000000001</v>
      </c>
      <c r="AK71" s="59">
        <v>29.9</v>
      </c>
      <c r="AL71" s="60">
        <v>5.23</v>
      </c>
      <c r="AM71" s="58">
        <v>240311</v>
      </c>
      <c r="AN71" s="59">
        <v>211613</v>
      </c>
      <c r="AO71" s="59">
        <v>171456</v>
      </c>
      <c r="AP71" s="59">
        <v>18.98</v>
      </c>
      <c r="AQ71" s="59">
        <v>139.9</v>
      </c>
      <c r="AR71" s="59">
        <v>29.93</v>
      </c>
      <c r="AS71" s="60">
        <v>5.12</v>
      </c>
      <c r="AT71" s="61">
        <f t="shared" si="15"/>
        <v>240347.66666666666</v>
      </c>
      <c r="AU71" s="52">
        <f t="shared" si="15"/>
        <v>211597.33333333334</v>
      </c>
      <c r="AV71" s="52">
        <f t="shared" si="15"/>
        <v>171935</v>
      </c>
      <c r="AW71" s="52">
        <f t="shared" si="15"/>
        <v>18.743333333333336</v>
      </c>
      <c r="AX71" s="52">
        <f t="shared" si="15"/>
        <v>139.83333333333334</v>
      </c>
      <c r="AY71" s="52">
        <f t="shared" si="15"/>
        <v>29.919999999999998</v>
      </c>
      <c r="AZ71" s="55">
        <f t="shared" si="15"/>
        <v>5.416666666666667</v>
      </c>
      <c r="BA71" s="79">
        <v>201.58541239478299</v>
      </c>
      <c r="BB71" s="59" t="s">
        <v>109</v>
      </c>
      <c r="BC71" s="59" t="s">
        <v>116</v>
      </c>
      <c r="BD71" s="80">
        <v>0.13083673621475861</v>
      </c>
      <c r="BE71" s="81">
        <v>247.45758535761624</v>
      </c>
      <c r="BF71" s="52" t="str">
        <f t="shared" si="7"/>
        <v>ug/dscm</v>
      </c>
      <c r="BG71" s="59" t="s">
        <v>116</v>
      </c>
      <c r="BH71" s="82">
        <v>0.15859641504469268</v>
      </c>
      <c r="BI71" s="81">
        <v>245.82234424187658</v>
      </c>
      <c r="BJ71" s="32" t="str">
        <f t="shared" si="8"/>
        <v>ug/dscm</v>
      </c>
      <c r="BK71" s="59" t="s">
        <v>116</v>
      </c>
      <c r="BL71" s="82">
        <v>0.15788629528190731</v>
      </c>
      <c r="BM71" s="61">
        <f t="shared" si="16"/>
        <v>231.6217806647586</v>
      </c>
      <c r="BN71" s="52" t="str">
        <f t="shared" si="17"/>
        <v>ug/dscm</v>
      </c>
      <c r="BO71" s="32">
        <f t="shared" si="3"/>
        <v>3</v>
      </c>
      <c r="BP71" s="52">
        <f t="shared" si="4"/>
        <v>0.14910648218045286</v>
      </c>
      <c r="BQ71" s="58"/>
      <c r="BR71" s="59"/>
      <c r="BS71" s="59"/>
      <c r="BT71" s="60"/>
      <c r="BU71" s="9"/>
      <c r="BV71" s="9"/>
      <c r="BW71" s="9"/>
      <c r="BX71" s="9"/>
      <c r="BY71" s="9"/>
      <c r="BZ71" s="9"/>
      <c r="CA71" s="8"/>
    </row>
    <row r="72" spans="1:79" ht="15">
      <c r="A72" s="9"/>
      <c r="B72" s="65" t="s">
        <v>94</v>
      </c>
      <c r="C72" s="41" t="s">
        <v>95</v>
      </c>
      <c r="D72" s="41" t="s">
        <v>96</v>
      </c>
      <c r="E72" s="42" t="s">
        <v>97</v>
      </c>
      <c r="F72" s="43" t="s">
        <v>98</v>
      </c>
      <c r="G72" s="41" t="s">
        <v>99</v>
      </c>
      <c r="H72" s="56" t="s">
        <v>111</v>
      </c>
      <c r="I72" s="45" t="s">
        <v>242</v>
      </c>
      <c r="J72" s="45" t="s">
        <v>243</v>
      </c>
      <c r="K72" s="45" t="s">
        <v>121</v>
      </c>
      <c r="L72" s="57" t="s">
        <v>193</v>
      </c>
      <c r="M72" s="58">
        <v>2170</v>
      </c>
      <c r="N72" s="59">
        <v>2170</v>
      </c>
      <c r="O72" s="59">
        <v>2160</v>
      </c>
      <c r="P72" s="32">
        <f t="shared" si="5"/>
        <v>2166.6666666666665</v>
      </c>
      <c r="Q72" s="59" t="s">
        <v>105</v>
      </c>
      <c r="R72" s="60" t="s">
        <v>106</v>
      </c>
      <c r="S72" s="58">
        <v>47896</v>
      </c>
      <c r="T72" s="59">
        <v>47896</v>
      </c>
      <c r="U72" s="59">
        <v>47969</v>
      </c>
      <c r="V72" s="32">
        <f t="shared" si="6"/>
        <v>47920.333333333336</v>
      </c>
      <c r="W72" s="59" t="s">
        <v>107</v>
      </c>
      <c r="X72" s="60" t="s">
        <v>108</v>
      </c>
      <c r="Y72" s="59">
        <v>238676</v>
      </c>
      <c r="Z72" s="59">
        <v>210208</v>
      </c>
      <c r="AA72" s="59">
        <v>173260</v>
      </c>
      <c r="AB72" s="59">
        <v>17.579999999999998</v>
      </c>
      <c r="AC72" s="59">
        <v>139.80000000000001</v>
      </c>
      <c r="AD72" s="59">
        <v>29.93</v>
      </c>
      <c r="AE72" s="59">
        <v>5.9</v>
      </c>
      <c r="AF72" s="58">
        <v>242056</v>
      </c>
      <c r="AG72" s="59">
        <v>212971</v>
      </c>
      <c r="AH72" s="59">
        <v>171089</v>
      </c>
      <c r="AI72" s="59">
        <v>19.670000000000002</v>
      </c>
      <c r="AJ72" s="59">
        <v>139.80000000000001</v>
      </c>
      <c r="AK72" s="59">
        <v>29.9</v>
      </c>
      <c r="AL72" s="60">
        <v>5.23</v>
      </c>
      <c r="AM72" s="58">
        <v>240311</v>
      </c>
      <c r="AN72" s="59">
        <v>211613</v>
      </c>
      <c r="AO72" s="59">
        <v>171456</v>
      </c>
      <c r="AP72" s="59">
        <v>18.98</v>
      </c>
      <c r="AQ72" s="59">
        <v>139.9</v>
      </c>
      <c r="AR72" s="59">
        <v>29.93</v>
      </c>
      <c r="AS72" s="60">
        <v>5.12</v>
      </c>
      <c r="AT72" s="61">
        <f t="shared" si="15"/>
        <v>240347.66666666666</v>
      </c>
      <c r="AU72" s="52">
        <f t="shared" si="15"/>
        <v>211597.33333333334</v>
      </c>
      <c r="AV72" s="52">
        <f t="shared" si="15"/>
        <v>171935</v>
      </c>
      <c r="AW72" s="52">
        <f t="shared" si="15"/>
        <v>18.743333333333336</v>
      </c>
      <c r="AX72" s="52">
        <f t="shared" si="15"/>
        <v>139.83333333333334</v>
      </c>
      <c r="AY72" s="52">
        <f t="shared" si="15"/>
        <v>29.919999999999998</v>
      </c>
      <c r="AZ72" s="55">
        <f t="shared" si="15"/>
        <v>5.416666666666667</v>
      </c>
      <c r="BA72" s="79">
        <v>1003.040910996841</v>
      </c>
      <c r="BB72" s="59" t="s">
        <v>109</v>
      </c>
      <c r="BC72" s="59" t="s">
        <v>116</v>
      </c>
      <c r="BD72" s="80">
        <v>0.65101237994193872</v>
      </c>
      <c r="BE72" s="81">
        <v>1239.704621642614</v>
      </c>
      <c r="BF72" s="52" t="str">
        <f t="shared" si="7"/>
        <v>ug/dscm</v>
      </c>
      <c r="BG72" s="59" t="s">
        <v>116</v>
      </c>
      <c r="BH72" s="82">
        <v>0.79453094324313611</v>
      </c>
      <c r="BI72" s="81">
        <v>1374.7884076246348</v>
      </c>
      <c r="BJ72" s="32" t="str">
        <f t="shared" si="8"/>
        <v>ug/dscm</v>
      </c>
      <c r="BK72" s="59" t="s">
        <v>116</v>
      </c>
      <c r="BL72" s="82">
        <v>0.8829964141208827</v>
      </c>
      <c r="BM72" s="61">
        <f t="shared" si="16"/>
        <v>1205.8446467546967</v>
      </c>
      <c r="BN72" s="52" t="str">
        <f t="shared" si="17"/>
        <v>ug/dscm</v>
      </c>
      <c r="BO72" s="32">
        <f t="shared" si="3"/>
        <v>3</v>
      </c>
      <c r="BP72" s="52">
        <f t="shared" si="4"/>
        <v>0.77617991243531925</v>
      </c>
      <c r="BQ72" s="58"/>
      <c r="BR72" s="59"/>
      <c r="BS72" s="87" t="s">
        <v>216</v>
      </c>
      <c r="BT72" s="60"/>
      <c r="BU72" s="9"/>
      <c r="BV72" s="9"/>
      <c r="BW72" s="9"/>
      <c r="BX72" s="9"/>
      <c r="BY72" s="9"/>
      <c r="BZ72" s="9"/>
      <c r="CA72" s="8"/>
    </row>
    <row r="73" spans="1:79" ht="15">
      <c r="A73" s="9"/>
      <c r="B73" s="65" t="s">
        <v>94</v>
      </c>
      <c r="C73" s="41" t="s">
        <v>95</v>
      </c>
      <c r="D73" s="41" t="s">
        <v>96</v>
      </c>
      <c r="E73" s="42" t="s">
        <v>97</v>
      </c>
      <c r="F73" s="43" t="s">
        <v>98</v>
      </c>
      <c r="G73" s="41" t="s">
        <v>99</v>
      </c>
      <c r="H73" s="56" t="s">
        <v>111</v>
      </c>
      <c r="I73" s="45" t="s">
        <v>244</v>
      </c>
      <c r="J73" s="45" t="s">
        <v>245</v>
      </c>
      <c r="K73" s="45" t="s">
        <v>121</v>
      </c>
      <c r="L73" s="57" t="s">
        <v>193</v>
      </c>
      <c r="M73" s="58">
        <v>2170</v>
      </c>
      <c r="N73" s="59">
        <v>2170</v>
      </c>
      <c r="O73" s="59">
        <v>2160</v>
      </c>
      <c r="P73" s="32">
        <f t="shared" si="5"/>
        <v>2166.6666666666665</v>
      </c>
      <c r="Q73" s="59" t="s">
        <v>105</v>
      </c>
      <c r="R73" s="60" t="s">
        <v>106</v>
      </c>
      <c r="S73" s="58">
        <v>47896</v>
      </c>
      <c r="T73" s="59">
        <v>47896</v>
      </c>
      <c r="U73" s="59">
        <v>47969</v>
      </c>
      <c r="V73" s="32">
        <f t="shared" si="6"/>
        <v>47920.333333333336</v>
      </c>
      <c r="W73" s="59" t="s">
        <v>107</v>
      </c>
      <c r="X73" s="60" t="s">
        <v>108</v>
      </c>
      <c r="Y73" s="59">
        <v>238676</v>
      </c>
      <c r="Z73" s="59">
        <v>210208</v>
      </c>
      <c r="AA73" s="59">
        <v>173260</v>
      </c>
      <c r="AB73" s="59">
        <v>17.579999999999998</v>
      </c>
      <c r="AC73" s="59">
        <v>139.80000000000001</v>
      </c>
      <c r="AD73" s="59">
        <v>29.93</v>
      </c>
      <c r="AE73" s="59">
        <v>5.9</v>
      </c>
      <c r="AF73" s="58">
        <v>242056</v>
      </c>
      <c r="AG73" s="59">
        <v>212971</v>
      </c>
      <c r="AH73" s="59">
        <v>171089</v>
      </c>
      <c r="AI73" s="59">
        <v>19.670000000000002</v>
      </c>
      <c r="AJ73" s="59">
        <v>139.80000000000001</v>
      </c>
      <c r="AK73" s="59">
        <v>29.9</v>
      </c>
      <c r="AL73" s="60">
        <v>5.23</v>
      </c>
      <c r="AM73" s="58">
        <v>240311</v>
      </c>
      <c r="AN73" s="59">
        <v>211613</v>
      </c>
      <c r="AO73" s="59">
        <v>171456</v>
      </c>
      <c r="AP73" s="59">
        <v>18.98</v>
      </c>
      <c r="AQ73" s="59">
        <v>139.9</v>
      </c>
      <c r="AR73" s="59">
        <v>29.93</v>
      </c>
      <c r="AS73" s="60">
        <v>5.12</v>
      </c>
      <c r="AT73" s="61">
        <f t="shared" si="15"/>
        <v>240347.66666666666</v>
      </c>
      <c r="AU73" s="52">
        <f t="shared" si="15"/>
        <v>211597.33333333334</v>
      </c>
      <c r="AV73" s="52">
        <f t="shared" si="15"/>
        <v>171935</v>
      </c>
      <c r="AW73" s="52">
        <f t="shared" si="15"/>
        <v>18.743333333333336</v>
      </c>
      <c r="AX73" s="52">
        <f t="shared" si="15"/>
        <v>139.83333333333334</v>
      </c>
      <c r="AY73" s="52">
        <f t="shared" si="15"/>
        <v>29.919999999999998</v>
      </c>
      <c r="AZ73" s="55">
        <f t="shared" si="15"/>
        <v>5.416666666666667</v>
      </c>
      <c r="BA73" s="79">
        <v>201.58541239478299</v>
      </c>
      <c r="BB73" s="59" t="s">
        <v>109</v>
      </c>
      <c r="BC73" s="59" t="s">
        <v>116</v>
      </c>
      <c r="BD73" s="80">
        <v>0.13083673621475861</v>
      </c>
      <c r="BE73" s="81">
        <v>247.45758535761624</v>
      </c>
      <c r="BF73" s="52" t="str">
        <f t="shared" si="7"/>
        <v>ug/dscm</v>
      </c>
      <c r="BG73" s="59" t="s">
        <v>116</v>
      </c>
      <c r="BH73" s="82">
        <v>0.15859641504469268</v>
      </c>
      <c r="BI73" s="81">
        <v>245.82234424187658</v>
      </c>
      <c r="BJ73" s="32" t="str">
        <f t="shared" si="8"/>
        <v>ug/dscm</v>
      </c>
      <c r="BK73" s="59" t="s">
        <v>116</v>
      </c>
      <c r="BL73" s="82">
        <v>0.15788629528190731</v>
      </c>
      <c r="BM73" s="61">
        <f t="shared" si="16"/>
        <v>231.6217806647586</v>
      </c>
      <c r="BN73" s="52" t="str">
        <f t="shared" si="17"/>
        <v>ug/dscm</v>
      </c>
      <c r="BO73" s="32">
        <f t="shared" si="3"/>
        <v>3</v>
      </c>
      <c r="BP73" s="52">
        <f t="shared" si="4"/>
        <v>0.14910648218045286</v>
      </c>
      <c r="BQ73" s="58"/>
      <c r="BR73" s="59"/>
      <c r="BS73" s="59"/>
      <c r="BT73" s="60"/>
      <c r="BU73" s="9"/>
      <c r="BV73" s="9"/>
      <c r="BW73" s="9"/>
      <c r="BX73" s="9"/>
      <c r="BY73" s="9"/>
      <c r="BZ73" s="9"/>
      <c r="CA73" s="8"/>
    </row>
    <row r="74" spans="1:79" ht="15">
      <c r="A74" s="9"/>
      <c r="B74" s="65" t="s">
        <v>94</v>
      </c>
      <c r="C74" s="41" t="s">
        <v>95</v>
      </c>
      <c r="D74" s="41" t="s">
        <v>96</v>
      </c>
      <c r="E74" s="42" t="s">
        <v>97</v>
      </c>
      <c r="F74" s="43" t="s">
        <v>98</v>
      </c>
      <c r="G74" s="41" t="s">
        <v>99</v>
      </c>
      <c r="H74" s="56" t="s">
        <v>111</v>
      </c>
      <c r="I74" s="45" t="s">
        <v>246</v>
      </c>
      <c r="J74" s="45" t="s">
        <v>247</v>
      </c>
      <c r="K74" s="45" t="s">
        <v>121</v>
      </c>
      <c r="L74" s="57" t="s">
        <v>193</v>
      </c>
      <c r="M74" s="58">
        <v>2170</v>
      </c>
      <c r="N74" s="59">
        <v>2170</v>
      </c>
      <c r="O74" s="59">
        <v>2160</v>
      </c>
      <c r="P74" s="32">
        <f t="shared" si="5"/>
        <v>2166.6666666666665</v>
      </c>
      <c r="Q74" s="59" t="s">
        <v>105</v>
      </c>
      <c r="R74" s="60" t="s">
        <v>106</v>
      </c>
      <c r="S74" s="58">
        <v>47896</v>
      </c>
      <c r="T74" s="59">
        <v>47896</v>
      </c>
      <c r="U74" s="59">
        <v>47969</v>
      </c>
      <c r="V74" s="32">
        <f t="shared" si="6"/>
        <v>47920.333333333336</v>
      </c>
      <c r="W74" s="59" t="s">
        <v>107</v>
      </c>
      <c r="X74" s="60" t="s">
        <v>108</v>
      </c>
      <c r="Y74" s="59">
        <v>238676</v>
      </c>
      <c r="Z74" s="59">
        <v>210208</v>
      </c>
      <c r="AA74" s="59">
        <v>173260</v>
      </c>
      <c r="AB74" s="59">
        <v>17.579999999999998</v>
      </c>
      <c r="AC74" s="59">
        <v>139.80000000000001</v>
      </c>
      <c r="AD74" s="59">
        <v>29.93</v>
      </c>
      <c r="AE74" s="59">
        <v>5.9</v>
      </c>
      <c r="AF74" s="58">
        <v>242056</v>
      </c>
      <c r="AG74" s="59">
        <v>212971</v>
      </c>
      <c r="AH74" s="59">
        <v>171089</v>
      </c>
      <c r="AI74" s="59">
        <v>19.670000000000002</v>
      </c>
      <c r="AJ74" s="59">
        <v>139.80000000000001</v>
      </c>
      <c r="AK74" s="59">
        <v>29.9</v>
      </c>
      <c r="AL74" s="60">
        <v>5.23</v>
      </c>
      <c r="AM74" s="58">
        <v>240311</v>
      </c>
      <c r="AN74" s="59">
        <v>211613</v>
      </c>
      <c r="AO74" s="59">
        <v>171456</v>
      </c>
      <c r="AP74" s="59">
        <v>18.98</v>
      </c>
      <c r="AQ74" s="59">
        <v>139.9</v>
      </c>
      <c r="AR74" s="59">
        <v>29.93</v>
      </c>
      <c r="AS74" s="60">
        <v>5.12</v>
      </c>
      <c r="AT74" s="61">
        <f t="shared" si="15"/>
        <v>240347.66666666666</v>
      </c>
      <c r="AU74" s="52">
        <f t="shared" si="15"/>
        <v>211597.33333333334</v>
      </c>
      <c r="AV74" s="52">
        <f t="shared" si="15"/>
        <v>171935</v>
      </c>
      <c r="AW74" s="52">
        <f t="shared" si="15"/>
        <v>18.743333333333336</v>
      </c>
      <c r="AX74" s="52">
        <f t="shared" si="15"/>
        <v>139.83333333333334</v>
      </c>
      <c r="AY74" s="52">
        <f t="shared" si="15"/>
        <v>29.919999999999998</v>
      </c>
      <c r="AZ74" s="55">
        <f t="shared" si="15"/>
        <v>5.416666666666667</v>
      </c>
      <c r="BA74" s="79">
        <v>201.58541239478299</v>
      </c>
      <c r="BB74" s="59" t="s">
        <v>109</v>
      </c>
      <c r="BC74" s="59" t="s">
        <v>116</v>
      </c>
      <c r="BD74" s="80">
        <v>0.13083673621475861</v>
      </c>
      <c r="BE74" s="81">
        <v>247.45758535761624</v>
      </c>
      <c r="BF74" s="52" t="str">
        <f t="shared" si="7"/>
        <v>ug/dscm</v>
      </c>
      <c r="BG74" s="59" t="s">
        <v>116</v>
      </c>
      <c r="BH74" s="82">
        <v>0.15859641504469268</v>
      </c>
      <c r="BI74" s="81">
        <v>245.82234424187658</v>
      </c>
      <c r="BJ74" s="32" t="str">
        <f t="shared" si="8"/>
        <v>ug/dscm</v>
      </c>
      <c r="BK74" s="59" t="s">
        <v>116</v>
      </c>
      <c r="BL74" s="82">
        <v>0.15788629528190731</v>
      </c>
      <c r="BM74" s="61">
        <f t="shared" si="16"/>
        <v>231.6217806647586</v>
      </c>
      <c r="BN74" s="52" t="str">
        <f t="shared" si="17"/>
        <v>ug/dscm</v>
      </c>
      <c r="BO74" s="32">
        <f t="shared" si="3"/>
        <v>3</v>
      </c>
      <c r="BP74" s="52">
        <f t="shared" si="4"/>
        <v>0.14910648218045286</v>
      </c>
      <c r="BQ74" s="58"/>
      <c r="BR74" s="59"/>
      <c r="BS74" s="59"/>
      <c r="BT74" s="60"/>
      <c r="BU74" s="9"/>
      <c r="BV74" s="9"/>
      <c r="BW74" s="9"/>
      <c r="BX74" s="9"/>
      <c r="BY74" s="9"/>
      <c r="BZ74" s="9"/>
      <c r="CA74" s="8"/>
    </row>
    <row r="75" spans="1:79" ht="15">
      <c r="A75" s="9"/>
      <c r="B75" s="65" t="s">
        <v>94</v>
      </c>
      <c r="C75" s="41" t="s">
        <v>95</v>
      </c>
      <c r="D75" s="41" t="s">
        <v>96</v>
      </c>
      <c r="E75" s="42" t="s">
        <v>97</v>
      </c>
      <c r="F75" s="43" t="s">
        <v>98</v>
      </c>
      <c r="G75" s="41" t="s">
        <v>99</v>
      </c>
      <c r="H75" s="56" t="s">
        <v>111</v>
      </c>
      <c r="I75" s="45" t="s">
        <v>248</v>
      </c>
      <c r="J75" s="45" t="s">
        <v>249</v>
      </c>
      <c r="K75" s="45" t="s">
        <v>121</v>
      </c>
      <c r="L75" s="57" t="s">
        <v>193</v>
      </c>
      <c r="M75" s="58">
        <v>2170</v>
      </c>
      <c r="N75" s="59">
        <v>2170</v>
      </c>
      <c r="O75" s="59">
        <v>2160</v>
      </c>
      <c r="P75" s="32">
        <f t="shared" si="5"/>
        <v>2166.6666666666665</v>
      </c>
      <c r="Q75" s="59" t="s">
        <v>105</v>
      </c>
      <c r="R75" s="60" t="s">
        <v>106</v>
      </c>
      <c r="S75" s="58">
        <v>47896</v>
      </c>
      <c r="T75" s="59">
        <v>47896</v>
      </c>
      <c r="U75" s="59">
        <v>47969</v>
      </c>
      <c r="V75" s="32">
        <f t="shared" si="6"/>
        <v>47920.333333333336</v>
      </c>
      <c r="W75" s="59" t="s">
        <v>107</v>
      </c>
      <c r="X75" s="60" t="s">
        <v>108</v>
      </c>
      <c r="Y75" s="59">
        <v>238676</v>
      </c>
      <c r="Z75" s="59">
        <v>210208</v>
      </c>
      <c r="AA75" s="59">
        <v>173260</v>
      </c>
      <c r="AB75" s="59">
        <v>17.579999999999998</v>
      </c>
      <c r="AC75" s="59">
        <v>139.80000000000001</v>
      </c>
      <c r="AD75" s="59">
        <v>29.93</v>
      </c>
      <c r="AE75" s="59">
        <v>5.9</v>
      </c>
      <c r="AF75" s="58">
        <v>242056</v>
      </c>
      <c r="AG75" s="59">
        <v>212971</v>
      </c>
      <c r="AH75" s="59">
        <v>171089</v>
      </c>
      <c r="AI75" s="59">
        <v>19.670000000000002</v>
      </c>
      <c r="AJ75" s="59">
        <v>139.80000000000001</v>
      </c>
      <c r="AK75" s="59">
        <v>29.9</v>
      </c>
      <c r="AL75" s="60">
        <v>5.23</v>
      </c>
      <c r="AM75" s="58">
        <v>240311</v>
      </c>
      <c r="AN75" s="59">
        <v>211613</v>
      </c>
      <c r="AO75" s="59">
        <v>171456</v>
      </c>
      <c r="AP75" s="59">
        <v>18.98</v>
      </c>
      <c r="AQ75" s="59">
        <v>139.9</v>
      </c>
      <c r="AR75" s="59">
        <v>29.93</v>
      </c>
      <c r="AS75" s="60">
        <v>5.12</v>
      </c>
      <c r="AT75" s="61">
        <f t="shared" si="15"/>
        <v>240347.66666666666</v>
      </c>
      <c r="AU75" s="52">
        <f t="shared" si="15"/>
        <v>211597.33333333334</v>
      </c>
      <c r="AV75" s="52">
        <f t="shared" si="15"/>
        <v>171935</v>
      </c>
      <c r="AW75" s="52">
        <f t="shared" si="15"/>
        <v>18.743333333333336</v>
      </c>
      <c r="AX75" s="52">
        <f t="shared" si="15"/>
        <v>139.83333333333334</v>
      </c>
      <c r="AY75" s="52">
        <f t="shared" si="15"/>
        <v>29.919999999999998</v>
      </c>
      <c r="AZ75" s="55">
        <f t="shared" si="15"/>
        <v>5.416666666666667</v>
      </c>
      <c r="BA75" s="79">
        <v>200.6081821993682</v>
      </c>
      <c r="BB75" s="59" t="s">
        <v>109</v>
      </c>
      <c r="BC75" s="59" t="s">
        <v>116</v>
      </c>
      <c r="BD75" s="80">
        <v>0.13020247598838774</v>
      </c>
      <c r="BE75" s="81">
        <v>247.94092432852278</v>
      </c>
      <c r="BF75" s="52" t="str">
        <f t="shared" si="7"/>
        <v>ug/dscm</v>
      </c>
      <c r="BG75" s="59" t="s">
        <v>116</v>
      </c>
      <c r="BH75" s="82">
        <v>0.15890618864862721</v>
      </c>
      <c r="BI75" s="81">
        <v>250.88134741839067</v>
      </c>
      <c r="BJ75" s="32" t="str">
        <f t="shared" si="8"/>
        <v>ug/dscm</v>
      </c>
      <c r="BK75" s="59" t="s">
        <v>116</v>
      </c>
      <c r="BL75" s="82">
        <v>0.16113558196421673</v>
      </c>
      <c r="BM75" s="61">
        <f t="shared" si="16"/>
        <v>233.14348464876056</v>
      </c>
      <c r="BN75" s="52" t="str">
        <f t="shared" si="17"/>
        <v>ug/dscm</v>
      </c>
      <c r="BO75" s="32">
        <f t="shared" si="3"/>
        <v>3</v>
      </c>
      <c r="BP75" s="52">
        <f t="shared" si="4"/>
        <v>0.15008141553374391</v>
      </c>
      <c r="BQ75" s="58"/>
      <c r="BR75" s="59"/>
      <c r="BS75" s="59"/>
      <c r="BT75" s="60"/>
      <c r="BU75" s="9"/>
      <c r="BV75" s="9"/>
      <c r="BW75" s="9"/>
      <c r="BX75" s="9"/>
      <c r="BY75" s="9"/>
      <c r="BZ75" s="9"/>
      <c r="CA75" s="8"/>
    </row>
    <row r="76" spans="1:79" ht="15">
      <c r="A76" s="9"/>
      <c r="B76" s="65" t="s">
        <v>94</v>
      </c>
      <c r="C76" s="41" t="s">
        <v>95</v>
      </c>
      <c r="D76" s="41" t="s">
        <v>96</v>
      </c>
      <c r="E76" s="42" t="s">
        <v>97</v>
      </c>
      <c r="F76" s="43" t="s">
        <v>98</v>
      </c>
      <c r="G76" s="41" t="s">
        <v>99</v>
      </c>
      <c r="H76" s="56" t="s">
        <v>111</v>
      </c>
      <c r="I76" s="45" t="s">
        <v>250</v>
      </c>
      <c r="J76" s="45" t="s">
        <v>251</v>
      </c>
      <c r="K76" s="45" t="s">
        <v>121</v>
      </c>
      <c r="L76" s="57" t="s">
        <v>193</v>
      </c>
      <c r="M76" s="58">
        <v>2170</v>
      </c>
      <c r="N76" s="59">
        <v>2170</v>
      </c>
      <c r="O76" s="59">
        <v>2160</v>
      </c>
      <c r="P76" s="32">
        <f t="shared" si="5"/>
        <v>2166.6666666666665</v>
      </c>
      <c r="Q76" s="59" t="s">
        <v>105</v>
      </c>
      <c r="R76" s="60" t="s">
        <v>106</v>
      </c>
      <c r="S76" s="58">
        <v>47896</v>
      </c>
      <c r="T76" s="59">
        <v>47896</v>
      </c>
      <c r="U76" s="59">
        <v>47969</v>
      </c>
      <c r="V76" s="32">
        <f t="shared" si="6"/>
        <v>47920.333333333336</v>
      </c>
      <c r="W76" s="59" t="s">
        <v>107</v>
      </c>
      <c r="X76" s="60" t="s">
        <v>108</v>
      </c>
      <c r="Y76" s="59">
        <v>238676</v>
      </c>
      <c r="Z76" s="59">
        <v>210208</v>
      </c>
      <c r="AA76" s="59">
        <v>173260</v>
      </c>
      <c r="AB76" s="59">
        <v>17.579999999999998</v>
      </c>
      <c r="AC76" s="59">
        <v>139.80000000000001</v>
      </c>
      <c r="AD76" s="59">
        <v>29.93</v>
      </c>
      <c r="AE76" s="59">
        <v>5.9</v>
      </c>
      <c r="AF76" s="58">
        <v>242056</v>
      </c>
      <c r="AG76" s="59">
        <v>212971</v>
      </c>
      <c r="AH76" s="59">
        <v>171089</v>
      </c>
      <c r="AI76" s="59">
        <v>19.670000000000002</v>
      </c>
      <c r="AJ76" s="59">
        <v>139.80000000000001</v>
      </c>
      <c r="AK76" s="59">
        <v>29.9</v>
      </c>
      <c r="AL76" s="60">
        <v>5.23</v>
      </c>
      <c r="AM76" s="58">
        <v>240311</v>
      </c>
      <c r="AN76" s="59">
        <v>211613</v>
      </c>
      <c r="AO76" s="59">
        <v>171456</v>
      </c>
      <c r="AP76" s="59">
        <v>18.98</v>
      </c>
      <c r="AQ76" s="59">
        <v>139.9</v>
      </c>
      <c r="AR76" s="59">
        <v>29.93</v>
      </c>
      <c r="AS76" s="60">
        <v>5.12</v>
      </c>
      <c r="AT76" s="61">
        <f t="shared" si="15"/>
        <v>240347.66666666666</v>
      </c>
      <c r="AU76" s="52">
        <f t="shared" si="15"/>
        <v>211597.33333333334</v>
      </c>
      <c r="AV76" s="52">
        <f t="shared" si="15"/>
        <v>171935</v>
      </c>
      <c r="AW76" s="52">
        <f t="shared" si="15"/>
        <v>18.743333333333336</v>
      </c>
      <c r="AX76" s="52">
        <f t="shared" si="15"/>
        <v>139.83333333333334</v>
      </c>
      <c r="AY76" s="52">
        <f t="shared" si="15"/>
        <v>29.919999999999998</v>
      </c>
      <c r="AZ76" s="55">
        <f t="shared" si="15"/>
        <v>5.416666666666667</v>
      </c>
      <c r="BA76" s="79">
        <v>200.6081821993682</v>
      </c>
      <c r="BB76" s="59" t="s">
        <v>109</v>
      </c>
      <c r="BC76" s="59" t="s">
        <v>116</v>
      </c>
      <c r="BD76" s="80">
        <v>0.13020247598838774</v>
      </c>
      <c r="BE76" s="81">
        <v>247.94092432852278</v>
      </c>
      <c r="BF76" s="52" t="str">
        <f t="shared" si="7"/>
        <v>ug/dscm</v>
      </c>
      <c r="BG76" s="59" t="s">
        <v>116</v>
      </c>
      <c r="BH76" s="82">
        <v>0.15890618864862721</v>
      </c>
      <c r="BI76" s="81">
        <v>250.88134741839067</v>
      </c>
      <c r="BJ76" s="32" t="str">
        <f t="shared" si="8"/>
        <v>ug/dscm</v>
      </c>
      <c r="BK76" s="59" t="s">
        <v>116</v>
      </c>
      <c r="BL76" s="82">
        <v>0.16113558196421673</v>
      </c>
      <c r="BM76" s="61">
        <f t="shared" si="16"/>
        <v>233.14348464876056</v>
      </c>
      <c r="BN76" s="52" t="str">
        <f t="shared" si="17"/>
        <v>ug/dscm</v>
      </c>
      <c r="BO76" s="32">
        <f t="shared" ref="BO76:BO84" si="18">IF(AND(BC76="",BG76="",BK76=""),"",COUNTIF(BC76,"BDL")+COUNTIF(BG76,"BDL")+COUNTIF(BK76,"BDL"))</f>
        <v>3</v>
      </c>
      <c r="BP76" s="52">
        <f t="shared" ref="BP76:BP84" si="19">IF(AND(BD76="",BH76="",BL76=""),"",AVERAGE(BD76,BH76,BL76))</f>
        <v>0.15008141553374391</v>
      </c>
      <c r="BQ76" s="58"/>
      <c r="BR76" s="59"/>
      <c r="BS76" s="59"/>
      <c r="BT76" s="60"/>
      <c r="BU76" s="9"/>
      <c r="BV76" s="9"/>
      <c r="BW76" s="9"/>
      <c r="BX76" s="9"/>
      <c r="BY76" s="9"/>
      <c r="BZ76" s="9"/>
      <c r="CA76" s="8"/>
    </row>
    <row r="77" spans="1:79" ht="15">
      <c r="A77" s="9"/>
      <c r="B77" s="65" t="s">
        <v>94</v>
      </c>
      <c r="C77" s="41" t="s">
        <v>95</v>
      </c>
      <c r="D77" s="41" t="s">
        <v>96</v>
      </c>
      <c r="E77" s="42" t="s">
        <v>97</v>
      </c>
      <c r="F77" s="43" t="s">
        <v>98</v>
      </c>
      <c r="G77" s="41" t="s">
        <v>99</v>
      </c>
      <c r="H77" s="56" t="s">
        <v>111</v>
      </c>
      <c r="I77" s="45" t="s">
        <v>252</v>
      </c>
      <c r="J77" s="45" t="s">
        <v>253</v>
      </c>
      <c r="K77" s="45" t="s">
        <v>121</v>
      </c>
      <c r="L77" s="57" t="s">
        <v>193</v>
      </c>
      <c r="M77" s="58">
        <v>2170</v>
      </c>
      <c r="N77" s="59">
        <v>2170</v>
      </c>
      <c r="O77" s="59">
        <v>2160</v>
      </c>
      <c r="P77" s="32">
        <f t="shared" ref="P77:P84" si="20">IF(AND(M77="",N77="",O77=""),"",AVERAGE(M77:O77))</f>
        <v>2166.6666666666665</v>
      </c>
      <c r="Q77" s="59" t="s">
        <v>105</v>
      </c>
      <c r="R77" s="60" t="s">
        <v>106</v>
      </c>
      <c r="S77" s="58">
        <v>47896</v>
      </c>
      <c r="T77" s="59">
        <v>47896</v>
      </c>
      <c r="U77" s="59">
        <v>47969</v>
      </c>
      <c r="V77" s="32">
        <f t="shared" ref="V77:V84" si="21">IF(AND(S77="",T77="",U77=""),"",AVERAGE(S77:U77))</f>
        <v>47920.333333333336</v>
      </c>
      <c r="W77" s="59" t="s">
        <v>107</v>
      </c>
      <c r="X77" s="60" t="s">
        <v>108</v>
      </c>
      <c r="Y77" s="59">
        <v>238676</v>
      </c>
      <c r="Z77" s="59">
        <v>210208</v>
      </c>
      <c r="AA77" s="59">
        <v>173260</v>
      </c>
      <c r="AB77" s="59">
        <v>17.579999999999998</v>
      </c>
      <c r="AC77" s="59">
        <v>139.80000000000001</v>
      </c>
      <c r="AD77" s="59">
        <v>29.93</v>
      </c>
      <c r="AE77" s="59">
        <v>5.9</v>
      </c>
      <c r="AF77" s="58">
        <v>242056</v>
      </c>
      <c r="AG77" s="59">
        <v>212971</v>
      </c>
      <c r="AH77" s="59">
        <v>171089</v>
      </c>
      <c r="AI77" s="59">
        <v>19.670000000000002</v>
      </c>
      <c r="AJ77" s="59">
        <v>139.80000000000001</v>
      </c>
      <c r="AK77" s="59">
        <v>29.9</v>
      </c>
      <c r="AL77" s="60">
        <v>5.23</v>
      </c>
      <c r="AM77" s="58">
        <v>240311</v>
      </c>
      <c r="AN77" s="59">
        <v>211613</v>
      </c>
      <c r="AO77" s="59">
        <v>171456</v>
      </c>
      <c r="AP77" s="59">
        <v>18.98</v>
      </c>
      <c r="AQ77" s="59">
        <v>139.9</v>
      </c>
      <c r="AR77" s="59">
        <v>29.93</v>
      </c>
      <c r="AS77" s="60">
        <v>5.12</v>
      </c>
      <c r="AT77" s="61">
        <f t="shared" si="15"/>
        <v>240347.66666666666</v>
      </c>
      <c r="AU77" s="52">
        <f t="shared" si="15"/>
        <v>211597.33333333334</v>
      </c>
      <c r="AV77" s="52">
        <f t="shared" si="15"/>
        <v>171935</v>
      </c>
      <c r="AW77" s="52">
        <f t="shared" si="15"/>
        <v>18.743333333333336</v>
      </c>
      <c r="AX77" s="52">
        <f t="shared" si="15"/>
        <v>139.83333333333334</v>
      </c>
      <c r="AY77" s="52">
        <f t="shared" si="15"/>
        <v>29.919999999999998</v>
      </c>
      <c r="AZ77" s="55">
        <f t="shared" si="15"/>
        <v>5.416666666666667</v>
      </c>
      <c r="BA77" s="79">
        <v>201.58541239478299</v>
      </c>
      <c r="BB77" s="59" t="s">
        <v>109</v>
      </c>
      <c r="BC77" s="59" t="s">
        <v>116</v>
      </c>
      <c r="BD77" s="80">
        <v>0.13083673621475861</v>
      </c>
      <c r="BE77" s="81">
        <v>247.45758535761624</v>
      </c>
      <c r="BF77" s="52" t="str">
        <f t="shared" ref="BF77:BF84" si="22">IF(BB77="","",BB77)</f>
        <v>ug/dscm</v>
      </c>
      <c r="BG77" s="59" t="s">
        <v>116</v>
      </c>
      <c r="BH77" s="82">
        <v>0.15859641504469268</v>
      </c>
      <c r="BI77" s="81">
        <v>245.82234424187658</v>
      </c>
      <c r="BJ77" s="32" t="str">
        <f t="shared" ref="BJ77:BJ84" si="23">IF(BB77="","",BB77)</f>
        <v>ug/dscm</v>
      </c>
      <c r="BK77" s="59" t="s">
        <v>116</v>
      </c>
      <c r="BL77" s="82">
        <v>0.15788629528190731</v>
      </c>
      <c r="BM77" s="61">
        <f t="shared" si="16"/>
        <v>231.6217806647586</v>
      </c>
      <c r="BN77" s="52" t="str">
        <f t="shared" si="17"/>
        <v>ug/dscm</v>
      </c>
      <c r="BO77" s="32">
        <f t="shared" si="18"/>
        <v>3</v>
      </c>
      <c r="BP77" s="52">
        <f t="shared" si="19"/>
        <v>0.14910648218045286</v>
      </c>
      <c r="BQ77" s="58"/>
      <c r="BR77" s="59"/>
      <c r="BS77" s="59"/>
      <c r="BT77" s="60"/>
      <c r="BU77" s="9"/>
      <c r="BV77" s="9"/>
      <c r="BW77" s="9"/>
      <c r="BX77" s="9"/>
      <c r="BY77" s="9"/>
      <c r="BZ77" s="9"/>
      <c r="CA77" s="8"/>
    </row>
    <row r="78" spans="1:79" ht="15">
      <c r="A78" s="9"/>
      <c r="B78" s="65" t="s">
        <v>94</v>
      </c>
      <c r="C78" s="41" t="s">
        <v>95</v>
      </c>
      <c r="D78" s="41" t="s">
        <v>96</v>
      </c>
      <c r="E78" s="42" t="s">
        <v>97</v>
      </c>
      <c r="F78" s="43" t="s">
        <v>98</v>
      </c>
      <c r="G78" s="41" t="s">
        <v>99</v>
      </c>
      <c r="H78" s="56" t="s">
        <v>111</v>
      </c>
      <c r="I78" s="45" t="s">
        <v>254</v>
      </c>
      <c r="J78" s="45" t="s">
        <v>255</v>
      </c>
      <c r="K78" s="45" t="s">
        <v>121</v>
      </c>
      <c r="L78" s="57" t="s">
        <v>193</v>
      </c>
      <c r="M78" s="58">
        <v>2170</v>
      </c>
      <c r="N78" s="59">
        <v>2170</v>
      </c>
      <c r="O78" s="59">
        <v>2160</v>
      </c>
      <c r="P78" s="32">
        <f t="shared" si="20"/>
        <v>2166.6666666666665</v>
      </c>
      <c r="Q78" s="59" t="s">
        <v>105</v>
      </c>
      <c r="R78" s="60" t="s">
        <v>106</v>
      </c>
      <c r="S78" s="58">
        <v>47896</v>
      </c>
      <c r="T78" s="59">
        <v>47896</v>
      </c>
      <c r="U78" s="59">
        <v>47969</v>
      </c>
      <c r="V78" s="32">
        <f t="shared" si="21"/>
        <v>47920.333333333336</v>
      </c>
      <c r="W78" s="59" t="s">
        <v>107</v>
      </c>
      <c r="X78" s="60" t="s">
        <v>108</v>
      </c>
      <c r="Y78" s="59">
        <v>238676</v>
      </c>
      <c r="Z78" s="59">
        <v>210208</v>
      </c>
      <c r="AA78" s="59">
        <v>173260</v>
      </c>
      <c r="AB78" s="59">
        <v>17.579999999999998</v>
      </c>
      <c r="AC78" s="59">
        <v>139.80000000000001</v>
      </c>
      <c r="AD78" s="59">
        <v>29.93</v>
      </c>
      <c r="AE78" s="59">
        <v>5.9</v>
      </c>
      <c r="AF78" s="58">
        <v>242056</v>
      </c>
      <c r="AG78" s="59">
        <v>212971</v>
      </c>
      <c r="AH78" s="59">
        <v>171089</v>
      </c>
      <c r="AI78" s="59">
        <v>19.670000000000002</v>
      </c>
      <c r="AJ78" s="59">
        <v>139.80000000000001</v>
      </c>
      <c r="AK78" s="59">
        <v>29.9</v>
      </c>
      <c r="AL78" s="60">
        <v>5.23</v>
      </c>
      <c r="AM78" s="58">
        <v>240311</v>
      </c>
      <c r="AN78" s="59">
        <v>211613</v>
      </c>
      <c r="AO78" s="59">
        <v>171456</v>
      </c>
      <c r="AP78" s="59">
        <v>18.98</v>
      </c>
      <c r="AQ78" s="59">
        <v>139.9</v>
      </c>
      <c r="AR78" s="59">
        <v>29.93</v>
      </c>
      <c r="AS78" s="60">
        <v>5.12</v>
      </c>
      <c r="AT78" s="61">
        <f t="shared" si="15"/>
        <v>240347.66666666666</v>
      </c>
      <c r="AU78" s="52">
        <f t="shared" si="15"/>
        <v>211597.33333333334</v>
      </c>
      <c r="AV78" s="52">
        <f t="shared" si="15"/>
        <v>171935</v>
      </c>
      <c r="AW78" s="52">
        <f t="shared" si="15"/>
        <v>18.743333333333336</v>
      </c>
      <c r="AX78" s="52">
        <f t="shared" si="15"/>
        <v>139.83333333333334</v>
      </c>
      <c r="AY78" s="52">
        <f t="shared" si="15"/>
        <v>29.919999999999998</v>
      </c>
      <c r="AZ78" s="55">
        <f t="shared" si="15"/>
        <v>5.416666666666667</v>
      </c>
      <c r="BA78" s="79">
        <v>201.58541239478299</v>
      </c>
      <c r="BB78" s="59" t="s">
        <v>109</v>
      </c>
      <c r="BC78" s="59" t="s">
        <v>116</v>
      </c>
      <c r="BD78" s="80">
        <v>0.13083673621475861</v>
      </c>
      <c r="BE78" s="81">
        <v>247.45758535761624</v>
      </c>
      <c r="BF78" s="52" t="str">
        <f t="shared" si="22"/>
        <v>ug/dscm</v>
      </c>
      <c r="BG78" s="59" t="s">
        <v>116</v>
      </c>
      <c r="BH78" s="82">
        <v>0.15859641504469268</v>
      </c>
      <c r="BI78" s="81">
        <v>245.82234424187658</v>
      </c>
      <c r="BJ78" s="32" t="str">
        <f t="shared" si="23"/>
        <v>ug/dscm</v>
      </c>
      <c r="BK78" s="59" t="s">
        <v>116</v>
      </c>
      <c r="BL78" s="82">
        <v>0.15788629528190731</v>
      </c>
      <c r="BM78" s="61">
        <f t="shared" si="16"/>
        <v>231.6217806647586</v>
      </c>
      <c r="BN78" s="52" t="str">
        <f t="shared" si="17"/>
        <v>ug/dscm</v>
      </c>
      <c r="BO78" s="32">
        <f t="shared" si="18"/>
        <v>3</v>
      </c>
      <c r="BP78" s="52">
        <f t="shared" si="19"/>
        <v>0.14910648218045286</v>
      </c>
      <c r="BQ78" s="58"/>
      <c r="BR78" s="59"/>
      <c r="BS78" s="59"/>
      <c r="BT78" s="60"/>
      <c r="BU78" s="9"/>
      <c r="BV78" s="9"/>
      <c r="BW78" s="9"/>
      <c r="BX78" s="9"/>
      <c r="BY78" s="9"/>
      <c r="BZ78" s="9"/>
      <c r="CA78" s="8"/>
    </row>
    <row r="79" spans="1:79" ht="15">
      <c r="A79" s="9"/>
      <c r="B79" s="65" t="s">
        <v>94</v>
      </c>
      <c r="C79" s="41" t="s">
        <v>95</v>
      </c>
      <c r="D79" s="41" t="s">
        <v>96</v>
      </c>
      <c r="E79" s="42" t="s">
        <v>97</v>
      </c>
      <c r="F79" s="43" t="s">
        <v>98</v>
      </c>
      <c r="G79" s="41" t="s">
        <v>99</v>
      </c>
      <c r="H79" s="56" t="s">
        <v>256</v>
      </c>
      <c r="I79" s="45" t="s">
        <v>257</v>
      </c>
      <c r="J79" s="45" t="s">
        <v>258</v>
      </c>
      <c r="K79" s="45" t="s">
        <v>259</v>
      </c>
      <c r="L79" s="57" t="s">
        <v>260</v>
      </c>
      <c r="M79" s="58">
        <v>2160</v>
      </c>
      <c r="N79" s="59">
        <v>2152</v>
      </c>
      <c r="O79" s="59">
        <v>2152</v>
      </c>
      <c r="P79" s="32">
        <f t="shared" si="20"/>
        <v>2154.6666666666665</v>
      </c>
      <c r="Q79" s="59" t="s">
        <v>105</v>
      </c>
      <c r="R79" s="60" t="s">
        <v>106</v>
      </c>
      <c r="S79" s="58">
        <v>47969</v>
      </c>
      <c r="T79" s="59">
        <v>47933</v>
      </c>
      <c r="U79" s="59">
        <v>47933</v>
      </c>
      <c r="V79" s="32">
        <f t="shared" si="21"/>
        <v>47945</v>
      </c>
      <c r="W79" s="59" t="s">
        <v>107</v>
      </c>
      <c r="X79" s="60" t="s">
        <v>108</v>
      </c>
      <c r="Y79" s="59">
        <v>239728</v>
      </c>
      <c r="Z79" s="59">
        <v>210923</v>
      </c>
      <c r="AA79" s="59">
        <v>170129</v>
      </c>
      <c r="AB79" s="59">
        <v>19.34</v>
      </c>
      <c r="AC79" s="59">
        <v>139.80000000000001</v>
      </c>
      <c r="AD79" s="59">
        <v>29.9</v>
      </c>
      <c r="AE79" s="59">
        <v>5.57</v>
      </c>
      <c r="AF79" s="58">
        <v>237707</v>
      </c>
      <c r="AG79" s="59">
        <v>209145</v>
      </c>
      <c r="AH79" s="59">
        <v>168905</v>
      </c>
      <c r="AI79" s="59">
        <v>19.239999999999998</v>
      </c>
      <c r="AJ79" s="59">
        <v>139.80000000000001</v>
      </c>
      <c r="AK79" s="59">
        <v>29.9</v>
      </c>
      <c r="AL79" s="60">
        <v>5.28</v>
      </c>
      <c r="AM79" s="58">
        <v>236221</v>
      </c>
      <c r="AN79" s="59">
        <v>207837</v>
      </c>
      <c r="AO79" s="59">
        <v>167384</v>
      </c>
      <c r="AP79" s="59">
        <v>19.46</v>
      </c>
      <c r="AQ79" s="59">
        <v>139.80000000000001</v>
      </c>
      <c r="AR79" s="59">
        <v>29.9</v>
      </c>
      <c r="AS79" s="60">
        <v>5.29</v>
      </c>
      <c r="AT79" s="61">
        <f t="shared" si="15"/>
        <v>237885.33333333334</v>
      </c>
      <c r="AU79" s="52">
        <f t="shared" si="15"/>
        <v>209301.66666666666</v>
      </c>
      <c r="AV79" s="52">
        <f t="shared" si="15"/>
        <v>168806</v>
      </c>
      <c r="AW79" s="52">
        <f t="shared" si="15"/>
        <v>19.346666666666668</v>
      </c>
      <c r="AX79" s="52">
        <f t="shared" si="15"/>
        <v>139.80000000000001</v>
      </c>
      <c r="AY79" s="52">
        <f t="shared" si="15"/>
        <v>29.899999999999995</v>
      </c>
      <c r="AZ79" s="55">
        <f t="shared" si="15"/>
        <v>5.38</v>
      </c>
      <c r="BA79" s="69">
        <v>1.5980000000000001E-2</v>
      </c>
      <c r="BB79" s="59" t="s">
        <v>109</v>
      </c>
      <c r="BC79" s="59" t="s">
        <v>116</v>
      </c>
      <c r="BD79" s="70">
        <v>0.10183</v>
      </c>
      <c r="BE79" s="69">
        <v>1.6140000000000002E-2</v>
      </c>
      <c r="BF79" s="52" t="str">
        <f t="shared" si="22"/>
        <v>ug/dscm</v>
      </c>
      <c r="BG79" s="59" t="s">
        <v>116</v>
      </c>
      <c r="BH79" s="70">
        <v>0.10213</v>
      </c>
      <c r="BI79" s="69">
        <v>1.6150000000000001E-2</v>
      </c>
      <c r="BJ79" s="32" t="str">
        <f t="shared" si="23"/>
        <v>ug/dscm</v>
      </c>
      <c r="BK79" s="59" t="s">
        <v>116</v>
      </c>
      <c r="BL79" s="70">
        <v>0.10125000000000001</v>
      </c>
      <c r="BM79" s="61">
        <f t="shared" si="16"/>
        <v>1.6090000000000004E-2</v>
      </c>
      <c r="BN79" s="52" t="str">
        <f t="shared" si="17"/>
        <v>ug/dscm</v>
      </c>
      <c r="BO79" s="32">
        <f t="shared" si="18"/>
        <v>3</v>
      </c>
      <c r="BP79" s="52">
        <f t="shared" si="19"/>
        <v>0.10173666666666666</v>
      </c>
      <c r="BQ79" s="58"/>
      <c r="BR79" s="59"/>
      <c r="BS79" s="59"/>
      <c r="BT79" s="60"/>
      <c r="BU79" s="9"/>
      <c r="BV79" s="9"/>
      <c r="BW79" s="9"/>
      <c r="BX79" s="9"/>
      <c r="BY79" s="9"/>
      <c r="BZ79" s="9"/>
      <c r="CA79" s="8"/>
    </row>
    <row r="80" spans="1:79" ht="15">
      <c r="A80" s="9"/>
      <c r="B80" s="65" t="s">
        <v>94</v>
      </c>
      <c r="C80" s="41" t="s">
        <v>95</v>
      </c>
      <c r="D80" s="41" t="s">
        <v>96</v>
      </c>
      <c r="E80" s="42" t="s">
        <v>97</v>
      </c>
      <c r="F80" s="43" t="s">
        <v>98</v>
      </c>
      <c r="G80" s="41" t="s">
        <v>99</v>
      </c>
      <c r="H80" s="56" t="s">
        <v>256</v>
      </c>
      <c r="I80" s="45" t="s">
        <v>261</v>
      </c>
      <c r="J80" s="45" t="s">
        <v>258</v>
      </c>
      <c r="K80" s="45" t="s">
        <v>259</v>
      </c>
      <c r="L80" s="57" t="s">
        <v>260</v>
      </c>
      <c r="M80" s="58">
        <v>2160</v>
      </c>
      <c r="N80" s="59">
        <v>2152</v>
      </c>
      <c r="O80" s="59">
        <v>2152</v>
      </c>
      <c r="P80" s="32">
        <f t="shared" si="20"/>
        <v>2154.6666666666665</v>
      </c>
      <c r="Q80" s="59" t="s">
        <v>105</v>
      </c>
      <c r="R80" s="60" t="s">
        <v>106</v>
      </c>
      <c r="S80" s="58">
        <v>47969</v>
      </c>
      <c r="T80" s="59">
        <v>47933</v>
      </c>
      <c r="U80" s="59">
        <v>47933</v>
      </c>
      <c r="V80" s="32">
        <f t="shared" si="21"/>
        <v>47945</v>
      </c>
      <c r="W80" s="59" t="s">
        <v>107</v>
      </c>
      <c r="X80" s="60" t="s">
        <v>108</v>
      </c>
      <c r="Y80" s="59">
        <v>239728</v>
      </c>
      <c r="Z80" s="59">
        <v>210923</v>
      </c>
      <c r="AA80" s="59">
        <v>170129</v>
      </c>
      <c r="AB80" s="59">
        <v>19.34</v>
      </c>
      <c r="AC80" s="59">
        <v>139.80000000000001</v>
      </c>
      <c r="AD80" s="59">
        <v>29.9</v>
      </c>
      <c r="AE80" s="59">
        <v>5.57</v>
      </c>
      <c r="AF80" s="58">
        <v>237707</v>
      </c>
      <c r="AG80" s="59">
        <v>209145</v>
      </c>
      <c r="AH80" s="59">
        <v>168905</v>
      </c>
      <c r="AI80" s="59">
        <v>19.239999999999998</v>
      </c>
      <c r="AJ80" s="59">
        <v>139.80000000000001</v>
      </c>
      <c r="AK80" s="59">
        <v>29.9</v>
      </c>
      <c r="AL80" s="60">
        <v>5.28</v>
      </c>
      <c r="AM80" s="58">
        <v>236221</v>
      </c>
      <c r="AN80" s="59">
        <v>207837</v>
      </c>
      <c r="AO80" s="59">
        <v>167384</v>
      </c>
      <c r="AP80" s="59">
        <v>19.46</v>
      </c>
      <c r="AQ80" s="59">
        <v>139.80000000000001</v>
      </c>
      <c r="AR80" s="59">
        <v>29.9</v>
      </c>
      <c r="AS80" s="60">
        <v>5.29</v>
      </c>
      <c r="AT80" s="61">
        <f t="shared" si="15"/>
        <v>237885.33333333334</v>
      </c>
      <c r="AU80" s="52">
        <f t="shared" si="15"/>
        <v>209301.66666666666</v>
      </c>
      <c r="AV80" s="52">
        <f t="shared" si="15"/>
        <v>168806</v>
      </c>
      <c r="AW80" s="52">
        <f t="shared" ref="AW80:AZ84" si="24">IF(AND(AB80="",AI80="",AP80=""),"",AVERAGE(AB80,AI80,AP80))</f>
        <v>19.346666666666668</v>
      </c>
      <c r="AX80" s="52">
        <f t="shared" si="24"/>
        <v>139.80000000000001</v>
      </c>
      <c r="AY80" s="52">
        <f t="shared" si="24"/>
        <v>29.899999999999995</v>
      </c>
      <c r="AZ80" s="55">
        <f t="shared" si="24"/>
        <v>5.38</v>
      </c>
      <c r="BA80" s="83">
        <v>2.9499999999999998E-2</v>
      </c>
      <c r="BB80" s="59" t="s">
        <v>109</v>
      </c>
      <c r="BC80" s="59" t="s">
        <v>110</v>
      </c>
      <c r="BD80" s="72">
        <v>0.18798999999999999</v>
      </c>
      <c r="BE80" s="83">
        <v>4.0230000000000002E-2</v>
      </c>
      <c r="BF80" s="52" t="str">
        <f t="shared" si="22"/>
        <v>ug/dscm</v>
      </c>
      <c r="BG80" s="59" t="s">
        <v>110</v>
      </c>
      <c r="BH80" s="72">
        <v>0.25453999999999999</v>
      </c>
      <c r="BI80" s="83">
        <v>2.0420000000000001E-2</v>
      </c>
      <c r="BJ80" s="32" t="str">
        <f t="shared" si="23"/>
        <v>ug/dscm</v>
      </c>
      <c r="BK80" s="59" t="s">
        <v>110</v>
      </c>
      <c r="BL80" s="72">
        <v>0.12803999999999999</v>
      </c>
      <c r="BM80" s="61">
        <f t="shared" si="16"/>
        <v>3.0050000000000004E-2</v>
      </c>
      <c r="BN80" s="52" t="str">
        <f t="shared" si="17"/>
        <v>ug/dscm</v>
      </c>
      <c r="BO80" s="32">
        <f t="shared" si="18"/>
        <v>0</v>
      </c>
      <c r="BP80" s="52">
        <f t="shared" si="19"/>
        <v>0.19019</v>
      </c>
      <c r="BQ80" s="58"/>
      <c r="BR80" s="59"/>
      <c r="BS80" s="59"/>
      <c r="BT80" s="60"/>
      <c r="BU80" s="9"/>
      <c r="BV80" s="9"/>
      <c r="BW80" s="9"/>
      <c r="BX80" s="9"/>
      <c r="BY80" s="9"/>
      <c r="BZ80" s="9"/>
      <c r="CA80" s="8"/>
    </row>
    <row r="81" spans="1:79" ht="15">
      <c r="A81" s="9"/>
      <c r="B81" s="65" t="s">
        <v>94</v>
      </c>
      <c r="C81" s="41" t="s">
        <v>95</v>
      </c>
      <c r="D81" s="41" t="s">
        <v>96</v>
      </c>
      <c r="E81" s="42" t="s">
        <v>97</v>
      </c>
      <c r="F81" s="43" t="s">
        <v>98</v>
      </c>
      <c r="G81" s="41" t="s">
        <v>99</v>
      </c>
      <c r="H81" s="56" t="s">
        <v>256</v>
      </c>
      <c r="I81" s="45" t="s">
        <v>262</v>
      </c>
      <c r="J81" s="45" t="s">
        <v>258</v>
      </c>
      <c r="K81" s="45" t="s">
        <v>259</v>
      </c>
      <c r="L81" s="57" t="s">
        <v>260</v>
      </c>
      <c r="M81" s="58">
        <v>2160</v>
      </c>
      <c r="N81" s="59">
        <v>2152</v>
      </c>
      <c r="O81" s="59">
        <v>2152</v>
      </c>
      <c r="P81" s="32">
        <f t="shared" si="20"/>
        <v>2154.6666666666665</v>
      </c>
      <c r="Q81" s="59" t="s">
        <v>105</v>
      </c>
      <c r="R81" s="60" t="s">
        <v>106</v>
      </c>
      <c r="S81" s="58">
        <v>47969</v>
      </c>
      <c r="T81" s="59">
        <v>47933</v>
      </c>
      <c r="U81" s="59">
        <v>47933</v>
      </c>
      <c r="V81" s="32">
        <f t="shared" si="21"/>
        <v>47945</v>
      </c>
      <c r="W81" s="59" t="s">
        <v>107</v>
      </c>
      <c r="X81" s="60" t="s">
        <v>108</v>
      </c>
      <c r="Y81" s="59">
        <v>239728</v>
      </c>
      <c r="Z81" s="59">
        <v>210923</v>
      </c>
      <c r="AA81" s="59">
        <v>170129</v>
      </c>
      <c r="AB81" s="59">
        <v>19.34</v>
      </c>
      <c r="AC81" s="59">
        <v>139.80000000000001</v>
      </c>
      <c r="AD81" s="59">
        <v>29.9</v>
      </c>
      <c r="AE81" s="59">
        <v>5.57</v>
      </c>
      <c r="AF81" s="58">
        <v>237707</v>
      </c>
      <c r="AG81" s="59">
        <v>209145</v>
      </c>
      <c r="AH81" s="59">
        <v>168905</v>
      </c>
      <c r="AI81" s="59">
        <v>19.239999999999998</v>
      </c>
      <c r="AJ81" s="59">
        <v>139.80000000000001</v>
      </c>
      <c r="AK81" s="59">
        <v>29.9</v>
      </c>
      <c r="AL81" s="60">
        <v>5.28</v>
      </c>
      <c r="AM81" s="58">
        <v>236221</v>
      </c>
      <c r="AN81" s="59">
        <v>207837</v>
      </c>
      <c r="AO81" s="59">
        <v>167384</v>
      </c>
      <c r="AP81" s="59">
        <v>19.46</v>
      </c>
      <c r="AQ81" s="59">
        <v>139.80000000000001</v>
      </c>
      <c r="AR81" s="59">
        <v>29.9</v>
      </c>
      <c r="AS81" s="60">
        <v>5.29</v>
      </c>
      <c r="AT81" s="61">
        <f t="shared" ref="AT81:AV84" si="25">IF(AND(Y81="",AF81="",AM81=""),"",AVERAGE(Y81,AF81,AM81))</f>
        <v>237885.33333333334</v>
      </c>
      <c r="AU81" s="52">
        <f t="shared" si="25"/>
        <v>209301.66666666666</v>
      </c>
      <c r="AV81" s="52">
        <f t="shared" si="25"/>
        <v>168806</v>
      </c>
      <c r="AW81" s="52">
        <f t="shared" si="24"/>
        <v>19.346666666666668</v>
      </c>
      <c r="AX81" s="52">
        <f t="shared" si="24"/>
        <v>139.80000000000001</v>
      </c>
      <c r="AY81" s="52">
        <f t="shared" si="24"/>
        <v>29.899999999999995</v>
      </c>
      <c r="AZ81" s="55">
        <f t="shared" si="24"/>
        <v>5.38</v>
      </c>
      <c r="BA81" s="69">
        <v>0.23068</v>
      </c>
      <c r="BB81" s="59" t="s">
        <v>109</v>
      </c>
      <c r="BC81" s="59" t="s">
        <v>116</v>
      </c>
      <c r="BD81" s="70">
        <v>1.4702</v>
      </c>
      <c r="BE81" s="69">
        <v>0.22969999999999999</v>
      </c>
      <c r="BF81" s="52" t="str">
        <f t="shared" si="22"/>
        <v>ug/dscm</v>
      </c>
      <c r="BG81" s="59" t="s">
        <v>116</v>
      </c>
      <c r="BH81" s="70">
        <v>1.45339</v>
      </c>
      <c r="BI81" s="69">
        <v>0.26134000000000002</v>
      </c>
      <c r="BJ81" s="32" t="str">
        <f t="shared" si="23"/>
        <v>ug/dscm</v>
      </c>
      <c r="BK81" s="59" t="s">
        <v>116</v>
      </c>
      <c r="BL81" s="70">
        <v>1.6387100000000001</v>
      </c>
      <c r="BM81" s="61">
        <f t="shared" si="16"/>
        <v>0.24057333333333333</v>
      </c>
      <c r="BN81" s="52" t="str">
        <f t="shared" si="17"/>
        <v>ug/dscm</v>
      </c>
      <c r="BO81" s="32">
        <f t="shared" si="18"/>
        <v>3</v>
      </c>
      <c r="BP81" s="52">
        <f t="shared" si="19"/>
        <v>1.5207666666666668</v>
      </c>
      <c r="BQ81" s="58"/>
      <c r="BR81" s="59"/>
      <c r="BS81" s="59"/>
      <c r="BT81" s="60"/>
      <c r="BU81" s="9"/>
      <c r="BV81" s="9"/>
      <c r="BW81" s="9"/>
      <c r="BX81" s="9"/>
      <c r="BY81" s="9"/>
      <c r="BZ81" s="9"/>
      <c r="CA81" s="8"/>
    </row>
    <row r="82" spans="1:79" ht="15">
      <c r="A82" s="9"/>
      <c r="B82" s="65" t="s">
        <v>94</v>
      </c>
      <c r="C82" s="41" t="s">
        <v>95</v>
      </c>
      <c r="D82" s="41" t="s">
        <v>96</v>
      </c>
      <c r="E82" s="42" t="s">
        <v>97</v>
      </c>
      <c r="F82" s="43" t="s">
        <v>98</v>
      </c>
      <c r="G82" s="41" t="s">
        <v>99</v>
      </c>
      <c r="H82" s="56" t="s">
        <v>256</v>
      </c>
      <c r="I82" s="45" t="s">
        <v>263</v>
      </c>
      <c r="J82" s="45" t="s">
        <v>258</v>
      </c>
      <c r="K82" s="45" t="s">
        <v>259</v>
      </c>
      <c r="L82" s="57" t="s">
        <v>260</v>
      </c>
      <c r="M82" s="58">
        <v>2160</v>
      </c>
      <c r="N82" s="59">
        <v>2152</v>
      </c>
      <c r="O82" s="59">
        <v>2152</v>
      </c>
      <c r="P82" s="32">
        <f t="shared" si="20"/>
        <v>2154.6666666666665</v>
      </c>
      <c r="Q82" s="59" t="s">
        <v>105</v>
      </c>
      <c r="R82" s="60" t="s">
        <v>106</v>
      </c>
      <c r="S82" s="58">
        <v>47969</v>
      </c>
      <c r="T82" s="59">
        <v>47933</v>
      </c>
      <c r="U82" s="59">
        <v>47933</v>
      </c>
      <c r="V82" s="32">
        <f t="shared" si="21"/>
        <v>47945</v>
      </c>
      <c r="W82" s="59" t="s">
        <v>107</v>
      </c>
      <c r="X82" s="60" t="s">
        <v>108</v>
      </c>
      <c r="Y82" s="59">
        <v>239728</v>
      </c>
      <c r="Z82" s="59">
        <v>210923</v>
      </c>
      <c r="AA82" s="59">
        <v>170129</v>
      </c>
      <c r="AB82" s="59">
        <v>19.34</v>
      </c>
      <c r="AC82" s="59">
        <v>139.80000000000001</v>
      </c>
      <c r="AD82" s="59">
        <v>29.9</v>
      </c>
      <c r="AE82" s="59">
        <v>5.57</v>
      </c>
      <c r="AF82" s="58">
        <v>237707</v>
      </c>
      <c r="AG82" s="59">
        <v>209145</v>
      </c>
      <c r="AH82" s="59">
        <v>168905</v>
      </c>
      <c r="AI82" s="59">
        <v>19.239999999999998</v>
      </c>
      <c r="AJ82" s="59">
        <v>139.80000000000001</v>
      </c>
      <c r="AK82" s="59">
        <v>29.9</v>
      </c>
      <c r="AL82" s="60">
        <v>5.28</v>
      </c>
      <c r="AM82" s="58">
        <v>236221</v>
      </c>
      <c r="AN82" s="59">
        <v>207837</v>
      </c>
      <c r="AO82" s="59">
        <v>167384</v>
      </c>
      <c r="AP82" s="59">
        <v>19.46</v>
      </c>
      <c r="AQ82" s="59">
        <v>139.80000000000001</v>
      </c>
      <c r="AR82" s="59">
        <v>29.9</v>
      </c>
      <c r="AS82" s="60">
        <v>5.29</v>
      </c>
      <c r="AT82" s="61">
        <f t="shared" si="25"/>
        <v>237885.33333333334</v>
      </c>
      <c r="AU82" s="52">
        <f t="shared" si="25"/>
        <v>209301.66666666666</v>
      </c>
      <c r="AV82" s="52">
        <f t="shared" si="25"/>
        <v>168806</v>
      </c>
      <c r="AW82" s="52">
        <f t="shared" si="24"/>
        <v>19.346666666666668</v>
      </c>
      <c r="AX82" s="52">
        <f t="shared" si="24"/>
        <v>139.80000000000001</v>
      </c>
      <c r="AY82" s="52">
        <f t="shared" si="24"/>
        <v>29.899999999999995</v>
      </c>
      <c r="AZ82" s="55">
        <f t="shared" si="24"/>
        <v>5.38</v>
      </c>
      <c r="BA82" s="69">
        <v>0.27616000000000002</v>
      </c>
      <c r="BB82" s="59" t="s">
        <v>109</v>
      </c>
      <c r="BC82" s="59" t="s">
        <v>264</v>
      </c>
      <c r="BD82" s="70">
        <v>1.7600199999999999</v>
      </c>
      <c r="BE82" s="69">
        <v>0.28606999999999999</v>
      </c>
      <c r="BF82" s="52" t="str">
        <f t="shared" si="22"/>
        <v>ug/dscm</v>
      </c>
      <c r="BG82" s="59" t="s">
        <v>264</v>
      </c>
      <c r="BH82" s="70">
        <v>1.8100700000000001</v>
      </c>
      <c r="BI82" s="69">
        <v>0.29791000000000001</v>
      </c>
      <c r="BJ82" s="32" t="str">
        <f t="shared" si="23"/>
        <v>ug/dscm</v>
      </c>
      <c r="BK82" s="59" t="s">
        <v>264</v>
      </c>
      <c r="BL82" s="70">
        <v>1.8680099999999999</v>
      </c>
      <c r="BM82" s="61">
        <f t="shared" si="16"/>
        <v>0.28671333333333332</v>
      </c>
      <c r="BN82" s="52" t="str">
        <f t="shared" si="17"/>
        <v>ug/dscm</v>
      </c>
      <c r="BO82" s="32">
        <f t="shared" si="18"/>
        <v>0</v>
      </c>
      <c r="BP82" s="52">
        <f t="shared" si="19"/>
        <v>1.8127000000000002</v>
      </c>
      <c r="BQ82" s="58"/>
      <c r="BR82" s="59"/>
      <c r="BS82" s="59"/>
      <c r="BT82" s="60"/>
      <c r="BU82" s="9"/>
      <c r="BV82" s="9"/>
      <c r="BW82" s="9"/>
      <c r="BX82" s="9"/>
      <c r="BY82" s="9"/>
      <c r="BZ82" s="9"/>
      <c r="CA82" s="8"/>
    </row>
    <row r="83" spans="1:79" ht="15">
      <c r="A83" s="9"/>
      <c r="B83" s="65" t="s">
        <v>94</v>
      </c>
      <c r="C83" s="41" t="s">
        <v>95</v>
      </c>
      <c r="D83" s="41" t="s">
        <v>96</v>
      </c>
      <c r="E83" s="42" t="s">
        <v>97</v>
      </c>
      <c r="F83" s="43" t="s">
        <v>98</v>
      </c>
      <c r="G83" s="41" t="s">
        <v>99</v>
      </c>
      <c r="H83" s="56" t="s">
        <v>265</v>
      </c>
      <c r="I83" s="45" t="s">
        <v>266</v>
      </c>
      <c r="J83" s="45" t="s">
        <v>267</v>
      </c>
      <c r="K83" s="45" t="s">
        <v>259</v>
      </c>
      <c r="L83" s="57" t="s">
        <v>268</v>
      </c>
      <c r="M83" s="58">
        <v>2152</v>
      </c>
      <c r="N83" s="59">
        <v>2082</v>
      </c>
      <c r="O83" s="59">
        <v>2236</v>
      </c>
      <c r="P83" s="32">
        <f t="shared" ref="P83" si="26">IF(AND(M83="",N83="",O83=""),"",AVERAGE(M83:O83))</f>
        <v>2156.6666666666665</v>
      </c>
      <c r="Q83" s="59" t="s">
        <v>105</v>
      </c>
      <c r="R83" s="60" t="s">
        <v>106</v>
      </c>
      <c r="S83" s="58">
        <v>47933</v>
      </c>
      <c r="T83" s="59">
        <v>23302</v>
      </c>
      <c r="U83" s="59">
        <v>29679</v>
      </c>
      <c r="V83" s="32">
        <f t="shared" ref="V83" si="27">IF(AND(S83="",T83="",U83=""),"",AVERAGE(S83:U83))</f>
        <v>33638</v>
      </c>
      <c r="W83" s="59" t="s">
        <v>107</v>
      </c>
      <c r="X83" s="60" t="s">
        <v>108</v>
      </c>
      <c r="Y83" s="59">
        <v>240545</v>
      </c>
      <c r="Z83" s="59">
        <v>211642</v>
      </c>
      <c r="AA83" s="59">
        <v>171252</v>
      </c>
      <c r="AB83" s="59">
        <v>19.079999999999998</v>
      </c>
      <c r="AC83" s="59">
        <v>139.80000000000001</v>
      </c>
      <c r="AD83" s="59">
        <v>29.9</v>
      </c>
      <c r="AE83" s="59">
        <v>5.29</v>
      </c>
      <c r="AF83" s="58">
        <v>164691</v>
      </c>
      <c r="AG83" s="59">
        <v>145072</v>
      </c>
      <c r="AH83" s="59">
        <v>116600</v>
      </c>
      <c r="AI83" s="59">
        <v>19.63</v>
      </c>
      <c r="AJ83" s="59">
        <v>140.30000000000001</v>
      </c>
      <c r="AK83" s="59">
        <v>29.96</v>
      </c>
      <c r="AL83" s="60">
        <v>0.73</v>
      </c>
      <c r="AM83" s="58">
        <v>165410</v>
      </c>
      <c r="AN83" s="59">
        <v>145511</v>
      </c>
      <c r="AO83" s="59">
        <v>116180</v>
      </c>
      <c r="AP83" s="59">
        <v>20.16</v>
      </c>
      <c r="AQ83" s="59">
        <v>140.5</v>
      </c>
      <c r="AR83" s="59">
        <v>29.93</v>
      </c>
      <c r="AS83" s="60">
        <v>1.2</v>
      </c>
      <c r="AT83" s="61">
        <f t="shared" ref="AT83" si="28">IF(AND(Y83="",AF83="",AM83=""),"",AVERAGE(Y83,AF83,AM83))</f>
        <v>190215.33333333334</v>
      </c>
      <c r="AU83" s="52">
        <f t="shared" ref="AU83" si="29">IF(AND(Z83="",AG83="",AN83=""),"",AVERAGE(Z83,AG83,AN83))</f>
        <v>167408.33333333334</v>
      </c>
      <c r="AV83" s="52">
        <f t="shared" ref="AV83" si="30">IF(AND(AA83="",AH83="",AO83=""),"",AVERAGE(AA83,AH83,AO83))</f>
        <v>134677.33333333334</v>
      </c>
      <c r="AW83" s="52">
        <f t="shared" ref="AW83" si="31">IF(AND(AB83="",AI83="",AP83=""),"",AVERAGE(AB83,AI83,AP83))</f>
        <v>19.623333333333331</v>
      </c>
      <c r="AX83" s="52">
        <f t="shared" ref="AX83" si="32">IF(AND(AC83="",AJ83="",AQ83=""),"",AVERAGE(AC83,AJ83,AQ83))</f>
        <v>140.20000000000002</v>
      </c>
      <c r="AY83" s="52">
        <f t="shared" ref="AY83" si="33">IF(AND(AD83="",AK83="",AR83=""),"",AVERAGE(AD83,AK83,AR83))</f>
        <v>29.929999999999996</v>
      </c>
      <c r="AZ83" s="55">
        <f t="shared" ref="AZ83" si="34">IF(AND(AE83="",AL83="",AS83=""),"",AVERAGE(AE83,AL83,AS83))</f>
        <v>2.4066666666666667</v>
      </c>
      <c r="BA83" s="69">
        <v>0.53180000000000005</v>
      </c>
      <c r="BB83" s="59" t="s">
        <v>109</v>
      </c>
      <c r="BC83" s="59" t="s">
        <v>116</v>
      </c>
      <c r="BD83" s="70">
        <v>3.4099999999999999E-4</v>
      </c>
      <c r="BE83" s="69">
        <v>0.65559999999999996</v>
      </c>
      <c r="BF83" s="52" t="str">
        <f t="shared" ref="BF83" si="35">IF(BB83="","",BB83)</f>
        <v>ug/dscm</v>
      </c>
      <c r="BG83" s="59" t="s">
        <v>116</v>
      </c>
      <c r="BH83" s="70">
        <v>3.1100000000000002E-4</v>
      </c>
      <c r="BI83" s="69">
        <v>0.68589999999999995</v>
      </c>
      <c r="BJ83" s="32" t="str">
        <f t="shared" ref="BJ83" si="36">IF(BB83="","",BB83)</f>
        <v>ug/dscm</v>
      </c>
      <c r="BK83" s="59" t="s">
        <v>116</v>
      </c>
      <c r="BL83" s="70">
        <v>3.2000000000000003E-4</v>
      </c>
      <c r="BM83" s="61">
        <f t="shared" ref="BM83" si="37">IF(AND(BA83="",BE83="",BI83=""),"",AVERAGE(BA83,BE83,BI83))</f>
        <v>0.62443333333333328</v>
      </c>
      <c r="BN83" s="52" t="str">
        <f t="shared" ref="BN83" si="38">IF(BB83="","",BB83)</f>
        <v>ug/dscm</v>
      </c>
      <c r="BO83" s="32">
        <f t="shared" ref="BO83" si="39">IF(AND(BC83="",BG83="",BK83=""),"",COUNTIF(BC83,"BDL")+COUNTIF(BG83,"BDL")+COUNTIF(BK83,"BDL"))</f>
        <v>3</v>
      </c>
      <c r="BP83" s="52">
        <f t="shared" ref="BP83" si="40">IF(AND(BD83="",BH83="",BL83=""),"",AVERAGE(BD83,BH83,BL83))</f>
        <v>3.2400000000000001E-4</v>
      </c>
      <c r="BQ83" s="58"/>
      <c r="BR83" s="59"/>
      <c r="BS83" s="59"/>
      <c r="BT83" s="60"/>
      <c r="BU83" s="9"/>
      <c r="BV83" s="9"/>
      <c r="BW83" s="9"/>
      <c r="BX83" s="9"/>
      <c r="BY83" s="9"/>
      <c r="BZ83" s="9"/>
      <c r="CA83" s="8"/>
    </row>
    <row r="84" spans="1:79" ht="15">
      <c r="A84" s="9"/>
      <c r="B84" s="65" t="s">
        <v>94</v>
      </c>
      <c r="C84" s="41" t="s">
        <v>95</v>
      </c>
      <c r="D84" s="41" t="s">
        <v>96</v>
      </c>
      <c r="E84" s="42" t="s">
        <v>97</v>
      </c>
      <c r="F84" s="43" t="s">
        <v>98</v>
      </c>
      <c r="G84" s="41" t="s">
        <v>99</v>
      </c>
      <c r="H84" s="56" t="s">
        <v>269</v>
      </c>
      <c r="I84" s="45" t="s">
        <v>270</v>
      </c>
      <c r="J84" s="45" t="s">
        <v>271</v>
      </c>
      <c r="K84" s="45" t="s">
        <v>192</v>
      </c>
      <c r="L84" s="57" t="s">
        <v>272</v>
      </c>
      <c r="M84" s="59">
        <v>2082</v>
      </c>
      <c r="N84" s="59">
        <v>2082</v>
      </c>
      <c r="O84" s="59">
        <v>2236</v>
      </c>
      <c r="P84" s="32">
        <f t="shared" si="20"/>
        <v>2133.3333333333335</v>
      </c>
      <c r="Q84" s="59" t="s">
        <v>105</v>
      </c>
      <c r="R84" s="60" t="s">
        <v>106</v>
      </c>
      <c r="S84" s="59">
        <v>23302</v>
      </c>
      <c r="T84" s="59">
        <v>23302</v>
      </c>
      <c r="U84" s="59">
        <v>29679</v>
      </c>
      <c r="V84" s="32">
        <f t="shared" si="21"/>
        <v>25427.666666666668</v>
      </c>
      <c r="W84" s="59" t="s">
        <v>107</v>
      </c>
      <c r="X84" s="60" t="s">
        <v>108</v>
      </c>
      <c r="Y84" s="59">
        <v>170625</v>
      </c>
      <c r="Z84" s="59">
        <v>150425</v>
      </c>
      <c r="AA84" s="59">
        <v>120931</v>
      </c>
      <c r="AB84" s="59">
        <v>19.61</v>
      </c>
      <c r="AC84" s="59">
        <v>140.4</v>
      </c>
      <c r="AD84" s="59">
        <v>29.99</v>
      </c>
      <c r="AE84" s="59">
        <v>0.92</v>
      </c>
      <c r="AF84" s="58">
        <v>168784</v>
      </c>
      <c r="AG84" s="59">
        <v>148678</v>
      </c>
      <c r="AH84" s="59">
        <v>119497</v>
      </c>
      <c r="AI84" s="59">
        <v>19.63</v>
      </c>
      <c r="AJ84" s="59">
        <v>140.30000000000001</v>
      </c>
      <c r="AK84" s="59">
        <v>29.96</v>
      </c>
      <c r="AL84" s="60">
        <v>0.73</v>
      </c>
      <c r="AM84" s="58">
        <v>169050</v>
      </c>
      <c r="AN84" s="59">
        <v>148664</v>
      </c>
      <c r="AO84" s="59">
        <v>118697</v>
      </c>
      <c r="AP84" s="59">
        <v>20.16</v>
      </c>
      <c r="AQ84" s="59">
        <v>140.69999999999999</v>
      </c>
      <c r="AR84" s="59">
        <v>29.93</v>
      </c>
      <c r="AS84" s="60">
        <v>1.2</v>
      </c>
      <c r="AT84" s="61">
        <f t="shared" si="25"/>
        <v>169486.33333333334</v>
      </c>
      <c r="AU84" s="52">
        <f t="shared" si="25"/>
        <v>149255.66666666666</v>
      </c>
      <c r="AV84" s="52">
        <f t="shared" si="25"/>
        <v>119708.33333333333</v>
      </c>
      <c r="AW84" s="52">
        <f t="shared" si="24"/>
        <v>19.799999999999997</v>
      </c>
      <c r="AX84" s="52">
        <f t="shared" si="24"/>
        <v>140.46666666666667</v>
      </c>
      <c r="AY84" s="52">
        <f t="shared" si="24"/>
        <v>29.959999999999997</v>
      </c>
      <c r="AZ84" s="55">
        <f t="shared" si="24"/>
        <v>0.94999999999999984</v>
      </c>
      <c r="BA84" s="83">
        <v>0.68600000000000005</v>
      </c>
      <c r="BB84" s="59" t="s">
        <v>194</v>
      </c>
      <c r="BC84" s="59" t="s">
        <v>110</v>
      </c>
      <c r="BD84" s="72">
        <v>0.21998999999999999</v>
      </c>
      <c r="BE84" s="83">
        <v>2.79</v>
      </c>
      <c r="BF84" s="52" t="str">
        <f t="shared" si="22"/>
        <v>ppmv db</v>
      </c>
      <c r="BG84" s="59" t="s">
        <v>110</v>
      </c>
      <c r="BH84" s="72">
        <v>0.88414999999999999</v>
      </c>
      <c r="BI84" s="83">
        <v>1.47</v>
      </c>
      <c r="BJ84" s="32" t="str">
        <f t="shared" si="23"/>
        <v>ppmv db</v>
      </c>
      <c r="BK84" s="59" t="s">
        <v>110</v>
      </c>
      <c r="BL84" s="72">
        <v>0.46294999999999997</v>
      </c>
      <c r="BM84" s="61">
        <f t="shared" si="16"/>
        <v>1.6486666666666665</v>
      </c>
      <c r="BN84" s="52" t="str">
        <f t="shared" si="17"/>
        <v>ppmv db</v>
      </c>
      <c r="BO84" s="32">
        <f t="shared" si="18"/>
        <v>0</v>
      </c>
      <c r="BP84" s="52">
        <f t="shared" si="19"/>
        <v>0.52236333333333329</v>
      </c>
      <c r="BQ84" s="58"/>
      <c r="BR84" s="59"/>
      <c r="BS84" s="59"/>
      <c r="BT84" s="60"/>
      <c r="BU84" s="9"/>
      <c r="BV84" s="9"/>
      <c r="BW84" s="9"/>
      <c r="BX84" s="9"/>
      <c r="BY84" s="9"/>
      <c r="BZ84" s="9"/>
      <c r="CA84" s="8"/>
    </row>
    <row r="85" spans="1:79" ht="15">
      <c r="A85" s="8"/>
      <c r="B85" s="8"/>
      <c r="C85" s="8"/>
      <c r="D85" s="8"/>
      <c r="E85" s="8"/>
      <c r="F85" s="8"/>
      <c r="G85" s="8"/>
      <c r="H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9"/>
      <c r="BV85" s="9"/>
      <c r="BW85" s="9"/>
      <c r="BX85" s="9"/>
      <c r="BY85" s="9"/>
      <c r="BZ85" s="9"/>
      <c r="CA85" s="8"/>
    </row>
  </sheetData>
  <mergeCells count="4">
    <mergeCell ref="A2:B2"/>
    <mergeCell ref="A3:B3"/>
    <mergeCell ref="A4:B4"/>
    <mergeCell ref="I9:K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Emissions_Data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Administratr</dc:creator>
  <cp:lastModifiedBy>Aschuster</cp:lastModifiedBy>
  <dcterms:created xsi:type="dcterms:W3CDTF">2011-08-22T23:19:35Z</dcterms:created>
  <dcterms:modified xsi:type="dcterms:W3CDTF">2011-09-23T18:16:41Z</dcterms:modified>
</cp:coreProperties>
</file>