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huyun\work\USEPA\2023\AQMAT\contract\"/>
    </mc:Choice>
  </mc:AlternateContent>
  <xr:revisionPtr revIDLastSave="0" documentId="13_ncr:1_{738859D2-E8C4-4B48-A29C-0BC3556DC312}" xr6:coauthVersionLast="36" xr6:coauthVersionMax="36" xr10:uidLastSave="{00000000-0000-0000-0000-000000000000}"/>
  <bookViews>
    <workbookView xWindow="15530" yWindow="7830" windowWidth="28770" windowHeight="16850" xr2:uid="{8A0FE943-9522-4364-B7C8-FF5F2AD0DA4A}"/>
  </bookViews>
  <sheets>
    <sheet name="SCUT (Hours by P-level)" sheetId="1" r:id="rId1"/>
    <sheet name="4 labor categories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3" l="1"/>
  <c r="F9" i="3"/>
  <c r="F6" i="3"/>
  <c r="F3" i="3"/>
  <c r="F2" i="3"/>
  <c r="F11" i="3" l="1"/>
  <c r="H17" i="1"/>
  <c r="I23" i="1" s="1"/>
  <c r="G16" i="1"/>
  <c r="I16" i="1" s="1"/>
  <c r="G15" i="1"/>
  <c r="I15" i="1" s="1"/>
  <c r="G14" i="1"/>
  <c r="I14" i="1" s="1"/>
  <c r="G13" i="1"/>
  <c r="I13" i="1" s="1"/>
  <c r="I17" i="1" l="1"/>
  <c r="I20" i="1" s="1"/>
  <c r="I25" i="1" s="1"/>
</calcChain>
</file>

<file path=xl/sharedStrings.xml><?xml version="1.0" encoding="utf-8"?>
<sst xmlns="http://schemas.openxmlformats.org/spreadsheetml/2006/main" count="71" uniqueCount="66">
  <si>
    <t>Sub-Contractor Name:</t>
  </si>
  <si>
    <t>South China University of Technology, Guangzhou, China</t>
    <phoneticPr fontId="4" type="noConversion"/>
  </si>
  <si>
    <t>EPA Contract No.</t>
    <phoneticPr fontId="2" type="noConversion"/>
  </si>
  <si>
    <t>Period of Performance:</t>
    <phoneticPr fontId="2" type="noConversion"/>
  </si>
  <si>
    <t>WORK ASSIGN. No.</t>
    <phoneticPr fontId="4" type="noConversion"/>
  </si>
  <si>
    <t>TBD</t>
    <phoneticPr fontId="4" type="noConversion"/>
  </si>
  <si>
    <t xml:space="preserve">Task Title:  </t>
  </si>
  <si>
    <t>"Air Quality Modeling Assessment Tools (AQMAT) Development"</t>
    <phoneticPr fontId="2" type="noConversion"/>
  </si>
  <si>
    <t>Task ID Number:</t>
  </si>
  <si>
    <t>Task 5</t>
    <phoneticPr fontId="4" type="noConversion"/>
  </si>
  <si>
    <t>Support the upgrades of EPA’s NEXUS Multi-Pollutant Analysis Tool</t>
    <phoneticPr fontId="2" type="noConversion"/>
  </si>
  <si>
    <t>Regular Hours</t>
  </si>
  <si>
    <t>Skill Level No.</t>
  </si>
  <si>
    <t>LOE Description</t>
    <phoneticPr fontId="4" type="noConversion"/>
  </si>
  <si>
    <t>SCUT and UECIT Staff</t>
    <phoneticPr fontId="4" type="noConversion"/>
  </si>
  <si>
    <t>No. Persons</t>
  </si>
  <si>
    <t>Rate Discount  %</t>
  </si>
  <si>
    <t>Quoted Rate</t>
    <phoneticPr fontId="2" type="noConversion"/>
  </si>
  <si>
    <t>Dollar Amt.      Subtotal</t>
    <phoneticPr fontId="2" type="noConversion"/>
  </si>
  <si>
    <t>Total Hours</t>
    <phoneticPr fontId="2" type="noConversion"/>
  </si>
  <si>
    <t>Total Dollar Amount</t>
  </si>
  <si>
    <t>P4</t>
    <phoneticPr fontId="2" type="noConversion"/>
  </si>
  <si>
    <t>Full Professor</t>
  </si>
  <si>
    <t>Dr. Yun Zhu</t>
    <phoneticPr fontId="4" type="noConversion"/>
  </si>
  <si>
    <t>P3</t>
    <phoneticPr fontId="2" type="noConversion"/>
  </si>
  <si>
    <t>Senior Research Associate</t>
  </si>
  <si>
    <t>Zhenhua Zhu, Shicheng Long, Wenwei Yang( Guangzhou Urban Environmental Cloud Information Technology R&amp;D Co.ltd)</t>
    <phoneticPr fontId="2" type="noConversion"/>
  </si>
  <si>
    <t>P2</t>
    <phoneticPr fontId="2" type="noConversion"/>
  </si>
  <si>
    <t>Research Assistant II</t>
  </si>
  <si>
    <t>P1</t>
    <phoneticPr fontId="2" type="noConversion"/>
  </si>
  <si>
    <t>Research Assistant I</t>
  </si>
  <si>
    <t>LABOR</t>
  </si>
  <si>
    <t xml:space="preserve"> </t>
  </si>
  <si>
    <t>TOTAL Sub-Contractor Cost Task 5</t>
    <phoneticPr fontId="4" type="noConversion"/>
  </si>
  <si>
    <t>Sub-Contract Grand Total Hours</t>
    <phoneticPr fontId="2" type="noConversion"/>
  </si>
  <si>
    <t>Sub-Contract Grand Total Expense</t>
    <phoneticPr fontId="2" type="noConversion"/>
  </si>
  <si>
    <t>Labor Category</t>
    <phoneticPr fontId="17" type="noConversion"/>
  </si>
  <si>
    <t xml:space="preserve">Staff </t>
    <phoneticPr fontId="17" type="noConversion"/>
  </si>
  <si>
    <t>Budgeted</t>
    <phoneticPr fontId="17" type="noConversion"/>
  </si>
  <si>
    <t>Total</t>
    <phoneticPr fontId="17" type="noConversion"/>
  </si>
  <si>
    <t>Subject Matter Expert 3</t>
  </si>
  <si>
    <t>Dr. Yun Zhu</t>
  </si>
  <si>
    <t>SME 3</t>
    <phoneticPr fontId="17" type="noConversion"/>
  </si>
  <si>
    <t>Y. Zhu</t>
    <phoneticPr fontId="17" type="noConversion"/>
  </si>
  <si>
    <t>Subject Matter Expert 2</t>
  </si>
  <si>
    <t>Zhenhua Zhu</t>
  </si>
  <si>
    <t>SME 2</t>
    <phoneticPr fontId="17" type="noConversion"/>
  </si>
  <si>
    <t>S. Long</t>
    <phoneticPr fontId="17" type="noConversion"/>
  </si>
  <si>
    <t>Shicheng Long</t>
  </si>
  <si>
    <t>Wenwei Yang</t>
  </si>
  <si>
    <t>Research Assistant 1</t>
    <phoneticPr fontId="22" type="noConversion"/>
  </si>
  <si>
    <t>Jinying Li</t>
    <phoneticPr fontId="22" type="noConversion"/>
  </si>
  <si>
    <t>Scientist 2</t>
    <phoneticPr fontId="17" type="noConversion"/>
  </si>
  <si>
    <t>J. Li</t>
    <phoneticPr fontId="17" type="noConversion"/>
  </si>
  <si>
    <t>Research Assistant 1</t>
  </si>
  <si>
    <t>Ziyi Liu</t>
    <phoneticPr fontId="17" type="noConversion"/>
  </si>
  <si>
    <t>Mengmeng Zhang</t>
    <phoneticPr fontId="22" type="noConversion"/>
  </si>
  <si>
    <t>Scientist 1</t>
  </si>
  <si>
    <t>Scientist 1</t>
    <phoneticPr fontId="17" type="noConversion"/>
  </si>
  <si>
    <t>Xuehao Yan, Hui Yuan</t>
    <phoneticPr fontId="4" type="noConversion"/>
  </si>
  <si>
    <t>Jingyin Li, Mengmeng Zhang, Ziyi Liu</t>
    <phoneticPr fontId="2" type="noConversion"/>
  </si>
  <si>
    <t>Xuehao Yan</t>
    <phoneticPr fontId="22" type="noConversion"/>
  </si>
  <si>
    <t>Hui Yuan</t>
    <phoneticPr fontId="22" type="noConversion"/>
  </si>
  <si>
    <t>X. Yan</t>
    <phoneticPr fontId="17" type="noConversion"/>
  </si>
  <si>
    <t>68HERD21A0002/68HERH21F0334</t>
  </si>
  <si>
    <t>From 1/11/2023 to 1/10/2024 with 12 months options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</si>
</sst>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76" formatCode="0_);[Red]\(0\)"/>
    <numFmt numFmtId="177" formatCode="0.0"/>
    <numFmt numFmtId="178" formatCode="&quot;$&quot;#,##0.00"/>
    <numFmt numFmtId="179" formatCode="0.0%"/>
  </numFmts>
  <fonts count="23" x14ac:knownFonts="1">
    <font>
      <sz val="11"/>
      <color theme="1"/>
      <name val="等线"/>
      <family val="2"/>
      <scheme val="minor"/>
    </font>
    <font>
      <b/>
      <sz val="10"/>
      <name val="Arial"/>
      <family val="2"/>
    </font>
    <font>
      <sz val="9"/>
      <name val="等线"/>
      <family val="3"/>
      <charset val="134"/>
      <scheme val="minor"/>
    </font>
    <font>
      <b/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sz val="11"/>
      <color theme="1"/>
      <name val="等线"/>
      <family val="2"/>
      <scheme val="minor"/>
    </font>
    <font>
      <b/>
      <sz val="10"/>
      <color indexed="48"/>
      <name val="Arial"/>
      <family val="2"/>
    </font>
    <font>
      <b/>
      <sz val="8"/>
      <name val="Arial"/>
      <family val="2"/>
    </font>
    <font>
      <sz val="11"/>
      <color theme="1"/>
      <name val="等线 Light"/>
      <family val="3"/>
      <charset val="134"/>
      <scheme val="major"/>
    </font>
    <font>
      <sz val="10"/>
      <name val="等线 Light"/>
      <family val="3"/>
      <charset val="134"/>
      <scheme val="major"/>
    </font>
    <font>
      <b/>
      <sz val="11"/>
      <name val="等线 Light"/>
      <family val="3"/>
      <charset val="134"/>
      <scheme val="major"/>
    </font>
    <font>
      <sz val="11"/>
      <color theme="1"/>
      <name val="Times New Roman"/>
      <family val="1"/>
    </font>
    <font>
      <sz val="10"/>
      <name val="Arial"/>
      <family val="2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Arial"/>
      <family val="2"/>
    </font>
    <font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>
      <alignment vertical="center"/>
    </xf>
    <xf numFmtId="0" fontId="7" fillId="0" borderId="0"/>
    <xf numFmtId="0" fontId="14" fillId="0" borderId="0"/>
    <xf numFmtId="0" fontId="16" fillId="2" borderId="0" applyNumberFormat="0" applyBorder="0" applyAlignment="0" applyProtection="0">
      <alignment vertical="center"/>
    </xf>
    <xf numFmtId="0" fontId="19" fillId="0" borderId="0"/>
    <xf numFmtId="44" fontId="19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vertical="top" wrapText="1"/>
    </xf>
    <xf numFmtId="0" fontId="6" fillId="3" borderId="0" xfId="0" applyFont="1" applyFill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2" applyFont="1" applyAlignment="1">
      <alignment horizontal="left" vertical="center" wrapText="1"/>
    </xf>
    <xf numFmtId="0" fontId="1" fillId="0" borderId="0" xfId="2" applyFont="1" applyAlignment="1">
      <alignment wrapText="1"/>
    </xf>
    <xf numFmtId="0" fontId="5" fillId="0" borderId="0" xfId="2" applyFont="1" applyAlignment="1">
      <alignment horizontal="left" vertical="top" wrapText="1"/>
    </xf>
    <xf numFmtId="0" fontId="1" fillId="0" borderId="0" xfId="2" applyFont="1" applyAlignment="1">
      <alignment vertical="center" wrapText="1"/>
    </xf>
    <xf numFmtId="0" fontId="1" fillId="0" borderId="0" xfId="2" applyFont="1" applyAlignment="1">
      <alignment vertical="top" wrapText="1"/>
    </xf>
    <xf numFmtId="0" fontId="7" fillId="0" borderId="0" xfId="2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1" fontId="8" fillId="4" borderId="3" xfId="0" applyNumberFormat="1" applyFont="1" applyFill="1" applyBorder="1" applyAlignment="1">
      <alignment vertical="top" wrapText="1"/>
    </xf>
    <xf numFmtId="177" fontId="8" fillId="4" borderId="6" xfId="0" applyNumberFormat="1" applyFont="1" applyFill="1" applyBorder="1" applyAlignment="1">
      <alignment vertical="top" wrapText="1"/>
    </xf>
    <xf numFmtId="177" fontId="8" fillId="4" borderId="6" xfId="0" applyNumberFormat="1" applyFont="1" applyFill="1" applyBorder="1" applyAlignment="1">
      <alignment horizontal="center" vertical="top" wrapText="1"/>
    </xf>
    <xf numFmtId="0" fontId="9" fillId="4" borderId="7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1" fontId="9" fillId="4" borderId="7" xfId="0" applyNumberFormat="1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vertical="top" wrapText="1"/>
    </xf>
    <xf numFmtId="178" fontId="9" fillId="4" borderId="8" xfId="0" applyNumberFormat="1" applyFont="1" applyFill="1" applyBorder="1" applyAlignment="1">
      <alignment vertical="top" wrapText="1"/>
    </xf>
    <xf numFmtId="178" fontId="1" fillId="4" borderId="8" xfId="0" applyNumberFormat="1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9" xfId="0" applyFont="1" applyBorder="1" applyAlignment="1">
      <alignment vertical="top" wrapText="1"/>
    </xf>
    <xf numFmtId="1" fontId="10" fillId="0" borderId="9" xfId="0" applyNumberFormat="1" applyFont="1" applyBorder="1" applyAlignment="1">
      <alignment vertical="top" wrapText="1"/>
    </xf>
    <xf numFmtId="179" fontId="10" fillId="0" borderId="0" xfId="1" applyNumberFormat="1" applyFont="1" applyBorder="1" applyAlignment="1">
      <alignment vertical="top" wrapText="1"/>
    </xf>
    <xf numFmtId="4" fontId="10" fillId="0" borderId="0" xfId="0" applyNumberFormat="1" applyFont="1" applyAlignment="1">
      <alignment vertical="top" wrapText="1"/>
    </xf>
    <xf numFmtId="178" fontId="10" fillId="0" borderId="10" xfId="0" applyNumberFormat="1" applyFont="1" applyBorder="1" applyAlignment="1">
      <alignment vertical="top" wrapText="1"/>
    </xf>
    <xf numFmtId="176" fontId="10" fillId="0" borderId="10" xfId="0" applyNumberFormat="1" applyFont="1" applyBorder="1" applyAlignment="1">
      <alignment vertical="top" wrapText="1"/>
    </xf>
    <xf numFmtId="178" fontId="10" fillId="0" borderId="9" xfId="0" applyNumberFormat="1" applyFont="1" applyBorder="1" applyAlignment="1">
      <alignment vertical="top" wrapText="1"/>
    </xf>
    <xf numFmtId="176" fontId="0" fillId="0" borderId="0" xfId="0" applyNumberFormat="1"/>
    <xf numFmtId="0" fontId="4" fillId="0" borderId="9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11" xfId="0" applyFont="1" applyBorder="1" applyAlignment="1">
      <alignment vertical="center" wrapText="1"/>
    </xf>
    <xf numFmtId="0" fontId="0" fillId="0" borderId="12" xfId="0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1" fontId="11" fillId="0" borderId="12" xfId="0" applyNumberFormat="1" applyFont="1" applyBorder="1" applyAlignment="1">
      <alignment vertical="top" wrapText="1"/>
    </xf>
    <xf numFmtId="177" fontId="10" fillId="0" borderId="2" xfId="0" applyNumberFormat="1" applyFont="1" applyBorder="1" applyAlignment="1">
      <alignment vertical="top" wrapText="1"/>
    </xf>
    <xf numFmtId="177" fontId="10" fillId="0" borderId="13" xfId="0" applyNumberFormat="1" applyFont="1" applyBorder="1" applyAlignment="1">
      <alignment vertical="top" wrapText="1"/>
    </xf>
    <xf numFmtId="1" fontId="12" fillId="0" borderId="12" xfId="0" applyNumberFormat="1" applyFont="1" applyBorder="1" applyAlignment="1">
      <alignment vertical="top" wrapText="1"/>
    </xf>
    <xf numFmtId="178" fontId="12" fillId="0" borderId="12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1" fontId="0" fillId="0" borderId="0" xfId="0" applyNumberFormat="1" applyAlignment="1">
      <alignment vertical="top" wrapText="1"/>
    </xf>
    <xf numFmtId="177" fontId="0" fillId="0" borderId="0" xfId="0" applyNumberFormat="1" applyAlignment="1">
      <alignment vertical="top" wrapText="1"/>
    </xf>
    <xf numFmtId="178" fontId="0" fillId="0" borderId="0" xfId="0" applyNumberFormat="1" applyAlignment="1">
      <alignment vertical="top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 indent="1"/>
    </xf>
    <xf numFmtId="177" fontId="4" fillId="0" borderId="0" xfId="0" applyNumberFormat="1" applyFont="1" applyAlignment="1">
      <alignment vertical="top" wrapText="1"/>
    </xf>
    <xf numFmtId="0" fontId="0" fillId="4" borderId="0" xfId="0" applyFill="1" applyAlignment="1">
      <alignment vertical="top" wrapText="1"/>
    </xf>
    <xf numFmtId="0" fontId="1" fillId="4" borderId="0" xfId="0" applyFont="1" applyFill="1" applyAlignment="1">
      <alignment vertical="top"/>
    </xf>
    <xf numFmtId="0" fontId="1" fillId="4" borderId="0" xfId="0" applyFont="1" applyFill="1" applyAlignment="1">
      <alignment vertical="top" wrapText="1"/>
    </xf>
    <xf numFmtId="1" fontId="0" fillId="4" borderId="0" xfId="0" applyNumberFormat="1" applyFill="1" applyAlignment="1">
      <alignment vertical="top" wrapText="1"/>
    </xf>
    <xf numFmtId="177" fontId="0" fillId="4" borderId="0" xfId="0" applyNumberFormat="1" applyFill="1" applyAlignment="1">
      <alignment vertical="top" wrapText="1"/>
    </xf>
    <xf numFmtId="178" fontId="0" fillId="4" borderId="0" xfId="0" applyNumberFormat="1" applyFill="1" applyAlignment="1">
      <alignment vertical="top" wrapText="1"/>
    </xf>
    <xf numFmtId="178" fontId="15" fillId="4" borderId="0" xfId="0" applyNumberFormat="1" applyFont="1" applyFill="1" applyAlignment="1">
      <alignment vertical="top" wrapText="1"/>
    </xf>
    <xf numFmtId="0" fontId="1" fillId="0" borderId="0" xfId="0" applyFont="1" applyAlignment="1">
      <alignment vertical="top"/>
    </xf>
    <xf numFmtId="178" fontId="16" fillId="0" borderId="0" xfId="0" applyNumberFormat="1" applyFont="1" applyAlignment="1">
      <alignment vertical="top" wrapText="1"/>
    </xf>
    <xf numFmtId="4" fontId="0" fillId="0" borderId="0" xfId="0" applyNumberFormat="1" applyAlignment="1">
      <alignment vertical="top" wrapText="1"/>
    </xf>
    <xf numFmtId="176" fontId="15" fillId="0" borderId="0" xfId="0" applyNumberFormat="1" applyFont="1" applyAlignment="1">
      <alignment vertical="top" wrapText="1"/>
    </xf>
    <xf numFmtId="177" fontId="0" fillId="4" borderId="0" xfId="0" applyNumberFormat="1" applyFill="1"/>
    <xf numFmtId="4" fontId="0" fillId="4" borderId="0" xfId="0" applyNumberFormat="1" applyFill="1" applyAlignment="1">
      <alignment vertical="top" wrapText="1"/>
    </xf>
    <xf numFmtId="178" fontId="0" fillId="0" borderId="0" xfId="0" applyNumberFormat="1"/>
    <xf numFmtId="49" fontId="1" fillId="0" borderId="12" xfId="5" applyNumberFormat="1" applyFont="1" applyBorder="1" applyAlignment="1">
      <alignment horizontal="center" vertical="center" wrapText="1"/>
    </xf>
    <xf numFmtId="0" fontId="20" fillId="0" borderId="12" xfId="5" applyFont="1" applyBorder="1" applyAlignment="1">
      <alignment horizontal="center" vertical="center"/>
    </xf>
    <xf numFmtId="178" fontId="21" fillId="0" borderId="12" xfId="6" applyNumberFormat="1" applyFont="1" applyBorder="1" applyAlignment="1">
      <alignment horizontal="center" vertical="center"/>
    </xf>
    <xf numFmtId="0" fontId="19" fillId="0" borderId="0" xfId="5"/>
    <xf numFmtId="0" fontId="14" fillId="5" borderId="12" xfId="5" applyFont="1" applyFill="1" applyBorder="1" applyAlignment="1">
      <alignment horizontal="left" vertical="center"/>
    </xf>
    <xf numFmtId="49" fontId="14" fillId="5" borderId="14" xfId="5" applyNumberFormat="1" applyFont="1" applyFill="1" applyBorder="1" applyAlignment="1">
      <alignment horizontal="left" vertical="center" wrapText="1"/>
    </xf>
    <xf numFmtId="49" fontId="14" fillId="5" borderId="14" xfId="5" applyNumberFormat="1" applyFont="1" applyFill="1" applyBorder="1" applyAlignment="1">
      <alignment horizontal="center" vertical="center" wrapText="1"/>
    </xf>
    <xf numFmtId="49" fontId="14" fillId="5" borderId="12" xfId="5" applyNumberFormat="1" applyFont="1" applyFill="1" applyBorder="1" applyAlignment="1">
      <alignment horizontal="center" vertical="center" wrapText="1"/>
    </xf>
    <xf numFmtId="176" fontId="14" fillId="5" borderId="12" xfId="5" applyNumberFormat="1" applyFont="1" applyFill="1" applyBorder="1" applyAlignment="1">
      <alignment horizontal="right" vertical="center"/>
    </xf>
    <xf numFmtId="176" fontId="14" fillId="5" borderId="12" xfId="5" applyNumberFormat="1" applyFont="1" applyFill="1" applyBorder="1" applyAlignment="1">
      <alignment vertical="center"/>
    </xf>
    <xf numFmtId="0" fontId="19" fillId="0" borderId="0" xfId="5" applyAlignment="1">
      <alignment horizontal="right"/>
    </xf>
    <xf numFmtId="0" fontId="14" fillId="0" borderId="12" xfId="5" applyFont="1" applyBorder="1" applyAlignment="1">
      <alignment horizontal="left" vertical="center" wrapText="1"/>
    </xf>
    <xf numFmtId="49" fontId="14" fillId="0" borderId="12" xfId="5" applyNumberFormat="1" applyFont="1" applyBorder="1" applyAlignment="1">
      <alignment horizontal="left" vertical="center" wrapText="1"/>
    </xf>
    <xf numFmtId="176" fontId="14" fillId="0" borderId="12" xfId="5" applyNumberFormat="1" applyFont="1" applyBorder="1" applyAlignment="1">
      <alignment vertical="center"/>
    </xf>
    <xf numFmtId="176" fontId="19" fillId="0" borderId="0" xfId="5" applyNumberFormat="1" applyAlignment="1">
      <alignment horizontal="right"/>
    </xf>
    <xf numFmtId="0" fontId="14" fillId="5" borderId="12" xfId="5" applyFont="1" applyFill="1" applyBorder="1" applyAlignment="1">
      <alignment horizontal="left" vertical="center" wrapText="1"/>
    </xf>
    <xf numFmtId="49" fontId="14" fillId="5" borderId="12" xfId="5" applyNumberFormat="1" applyFont="1" applyFill="1" applyBorder="1" applyAlignment="1">
      <alignment horizontal="left" vertical="center" wrapText="1"/>
    </xf>
    <xf numFmtId="49" fontId="1" fillId="6" borderId="12" xfId="5" applyNumberFormat="1" applyFont="1" applyFill="1" applyBorder="1" applyAlignment="1">
      <alignment horizontal="left" vertical="center" wrapText="1"/>
    </xf>
    <xf numFmtId="176" fontId="1" fillId="6" borderId="12" xfId="5" applyNumberFormat="1" applyFont="1" applyFill="1" applyBorder="1" applyAlignment="1">
      <alignment vertical="center"/>
    </xf>
    <xf numFmtId="49" fontId="14" fillId="0" borderId="0" xfId="5" applyNumberFormat="1" applyFont="1" applyAlignment="1">
      <alignment horizontal="center" vertical="center" wrapText="1"/>
    </xf>
    <xf numFmtId="0" fontId="1" fillId="3" borderId="0" xfId="0" applyFont="1" applyFill="1" applyAlignment="1">
      <alignment horizontal="left" wrapText="1"/>
    </xf>
    <xf numFmtId="0" fontId="6" fillId="3" borderId="0" xfId="2" applyFont="1" applyFill="1" applyAlignment="1">
      <alignment horizontal="left" wrapText="1"/>
    </xf>
    <xf numFmtId="0" fontId="1" fillId="4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1" fillId="0" borderId="0" xfId="2" applyFont="1" applyAlignment="1">
      <alignment horizontal="left" vertical="center" wrapText="1"/>
    </xf>
    <xf numFmtId="176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177" fontId="8" fillId="4" borderId="5" xfId="0" applyNumberFormat="1" applyFont="1" applyFill="1" applyBorder="1" applyAlignment="1">
      <alignment horizontal="center" vertical="top" wrapText="1"/>
    </xf>
    <xf numFmtId="177" fontId="8" fillId="4" borderId="4" xfId="0" applyNumberFormat="1" applyFont="1" applyFill="1" applyBorder="1" applyAlignment="1">
      <alignment horizontal="center" vertical="top" wrapText="1"/>
    </xf>
    <xf numFmtId="49" fontId="14" fillId="0" borderId="9" xfId="5" applyNumberFormat="1" applyFont="1" applyBorder="1" applyAlignment="1">
      <alignment horizontal="center" vertical="center" wrapText="1"/>
    </xf>
    <xf numFmtId="49" fontId="14" fillId="0" borderId="7" xfId="5" applyNumberFormat="1" applyFont="1" applyBorder="1" applyAlignment="1">
      <alignment horizontal="center" vertical="center" wrapText="1"/>
    </xf>
    <xf numFmtId="176" fontId="18" fillId="0" borderId="9" xfId="6" applyNumberFormat="1" applyFont="1" applyBorder="1" applyAlignment="1">
      <alignment horizontal="right" vertical="center"/>
    </xf>
    <xf numFmtId="176" fontId="18" fillId="0" borderId="7" xfId="6" applyNumberFormat="1" applyFont="1" applyBorder="1" applyAlignment="1">
      <alignment horizontal="right" vertical="center"/>
    </xf>
    <xf numFmtId="49" fontId="1" fillId="0" borderId="14" xfId="5" applyNumberFormat="1" applyFont="1" applyBorder="1" applyAlignment="1">
      <alignment horizontal="center" vertical="center" wrapText="1"/>
    </xf>
    <xf numFmtId="49" fontId="1" fillId="0" borderId="2" xfId="5" applyNumberFormat="1" applyFont="1" applyBorder="1" applyAlignment="1">
      <alignment horizontal="center" vertical="center" wrapText="1"/>
    </xf>
    <xf numFmtId="49" fontId="1" fillId="0" borderId="13" xfId="5" applyNumberFormat="1" applyFont="1" applyBorder="1" applyAlignment="1">
      <alignment horizontal="center" vertical="center" wrapText="1"/>
    </xf>
    <xf numFmtId="49" fontId="14" fillId="0" borderId="3" xfId="5" applyNumberFormat="1" applyFont="1" applyBorder="1" applyAlignment="1">
      <alignment horizontal="center" vertical="center" wrapText="1"/>
    </xf>
    <xf numFmtId="176" fontId="18" fillId="0" borderId="3" xfId="6" applyNumberFormat="1" applyFont="1" applyBorder="1" applyAlignment="1">
      <alignment horizontal="right" vertical="center"/>
    </xf>
    <xf numFmtId="49" fontId="14" fillId="5" borderId="3" xfId="5" applyNumberFormat="1" applyFont="1" applyFill="1" applyBorder="1" applyAlignment="1">
      <alignment horizontal="center" vertical="center" wrapText="1"/>
    </xf>
    <xf numFmtId="49" fontId="14" fillId="5" borderId="9" xfId="5" applyNumberFormat="1" applyFont="1" applyFill="1" applyBorder="1" applyAlignment="1">
      <alignment horizontal="center" vertical="center" wrapText="1"/>
    </xf>
    <xf numFmtId="49" fontId="14" fillId="5" borderId="7" xfId="5" applyNumberFormat="1" applyFont="1" applyFill="1" applyBorder="1" applyAlignment="1">
      <alignment horizontal="center" vertical="center" wrapText="1"/>
    </xf>
    <xf numFmtId="176" fontId="14" fillId="5" borderId="3" xfId="5" applyNumberFormat="1" applyFont="1" applyFill="1" applyBorder="1" applyAlignment="1">
      <alignment horizontal="right" vertical="center"/>
    </xf>
    <xf numFmtId="176" fontId="14" fillId="5" borderId="9" xfId="5" applyNumberFormat="1" applyFont="1" applyFill="1" applyBorder="1" applyAlignment="1">
      <alignment horizontal="right" vertical="center"/>
    </xf>
    <xf numFmtId="176" fontId="14" fillId="5" borderId="7" xfId="5" applyNumberFormat="1" applyFont="1" applyFill="1" applyBorder="1" applyAlignment="1">
      <alignment horizontal="right" vertical="center"/>
    </xf>
  </cellXfs>
  <cellStyles count="7">
    <cellStyle name="20% - 着色 1 2" xfId="4" xr:uid="{EBF12494-5CB5-4E9B-B094-8AF46BAB6DD1}"/>
    <cellStyle name="常规" xfId="0" builtinId="0"/>
    <cellStyle name="常规 2" xfId="3" xr:uid="{98498484-05DB-4366-AA88-0040E41C045F}"/>
    <cellStyle name="常规 3" xfId="2" xr:uid="{F1A5845F-2F0F-482D-B695-EC1EEBAA008E}"/>
    <cellStyle name="常规 4" xfId="5" xr:uid="{C9403E7F-69CC-4DD1-ADD2-E7BACC040376}"/>
    <cellStyle name="百分比" xfId="1" builtinId="5"/>
    <cellStyle name="货币 2" xfId="6" xr:uid="{2F9EC92C-5A3B-433E-A7B9-86E3DC1FF6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1BF3C-31BE-4EC0-B9D3-DE955F69A6EE}">
  <dimension ref="A2:K36"/>
  <sheetViews>
    <sheetView tabSelected="1" zoomScaleNormal="100" workbookViewId="0">
      <selection activeCell="J12" sqref="J12"/>
    </sheetView>
  </sheetViews>
  <sheetFormatPr defaultRowHeight="14" x14ac:dyDescent="0.3"/>
  <cols>
    <col min="1" max="1" width="12.1640625" customWidth="1"/>
    <col min="2" max="2" width="22.1640625" customWidth="1"/>
    <col min="3" max="3" width="29.25" customWidth="1"/>
    <col min="4" max="4" width="6.83203125" customWidth="1"/>
    <col min="5" max="5" width="15.25" customWidth="1"/>
    <col min="6" max="6" width="9.25" customWidth="1"/>
    <col min="7" max="7" width="12" customWidth="1"/>
    <col min="8" max="8" width="12.83203125" customWidth="1"/>
    <col min="9" max="9" width="16.4140625" customWidth="1"/>
    <col min="10" max="10" width="21.25" customWidth="1"/>
    <col min="11" max="11" width="12.83203125" bestFit="1" customWidth="1"/>
    <col min="12" max="12" width="14" customWidth="1"/>
    <col min="13" max="13" width="11.25" bestFit="1" customWidth="1"/>
    <col min="14" max="14" width="12.83203125" bestFit="1" customWidth="1"/>
  </cols>
  <sheetData>
    <row r="2" spans="1:11" ht="42" customHeight="1" x14ac:dyDescent="0.4">
      <c r="A2" s="1" t="s">
        <v>0</v>
      </c>
      <c r="B2" s="96" t="s">
        <v>1</v>
      </c>
      <c r="C2" s="96"/>
      <c r="D2" s="96"/>
      <c r="E2" s="96"/>
      <c r="F2" s="96"/>
      <c r="G2" s="96"/>
      <c r="H2" s="96"/>
      <c r="I2" s="96"/>
      <c r="J2" s="2"/>
      <c r="K2" s="2"/>
    </row>
    <row r="3" spans="1:11" ht="28.5" customHeight="1" x14ac:dyDescent="0.3">
      <c r="A3" s="1" t="s">
        <v>2</v>
      </c>
      <c r="B3" s="3" t="s">
        <v>64</v>
      </c>
      <c r="C3" s="4"/>
      <c r="D3" s="5"/>
      <c r="E3" s="5"/>
      <c r="F3" s="5"/>
      <c r="G3" s="5"/>
      <c r="H3" s="6"/>
      <c r="I3" s="6"/>
      <c r="J3" s="2"/>
      <c r="K3" s="2"/>
    </row>
    <row r="4" spans="1:11" ht="48.75" customHeight="1" x14ac:dyDescent="0.3">
      <c r="A4" s="1" t="s">
        <v>3</v>
      </c>
      <c r="B4" s="93" t="s">
        <v>65</v>
      </c>
      <c r="C4" s="8"/>
      <c r="D4" s="9"/>
      <c r="E4" s="9"/>
      <c r="F4" s="9"/>
      <c r="G4" s="1"/>
      <c r="H4" s="6"/>
      <c r="I4" s="6"/>
      <c r="J4" s="2"/>
      <c r="K4" s="2"/>
    </row>
    <row r="5" spans="1:11" ht="26" x14ac:dyDescent="0.3">
      <c r="A5" s="10" t="s">
        <v>4</v>
      </c>
      <c r="B5" s="94" t="s">
        <v>5</v>
      </c>
      <c r="C5" s="11"/>
      <c r="D5" s="10"/>
      <c r="E5" s="10"/>
      <c r="F5" s="10"/>
      <c r="G5" s="10"/>
      <c r="H5" s="12"/>
      <c r="I5" s="12"/>
    </row>
    <row r="6" spans="1:11" x14ac:dyDescent="0.3">
      <c r="A6" s="13" t="s">
        <v>6</v>
      </c>
      <c r="B6" s="97" t="s">
        <v>7</v>
      </c>
      <c r="C6" s="97"/>
      <c r="D6" s="97"/>
      <c r="E6" s="97"/>
      <c r="F6" s="97"/>
      <c r="G6" s="97"/>
      <c r="H6" s="14"/>
      <c r="I6" s="15"/>
    </row>
    <row r="8" spans="1:11" ht="26" x14ac:dyDescent="0.3">
      <c r="A8" s="4" t="s">
        <v>8</v>
      </c>
      <c r="B8" s="7" t="s">
        <v>9</v>
      </c>
      <c r="C8" s="4"/>
      <c r="D8" s="98"/>
      <c r="E8" s="99"/>
      <c r="F8" s="5"/>
      <c r="G8" s="5"/>
      <c r="H8" s="6"/>
      <c r="I8" s="6"/>
    </row>
    <row r="9" spans="1:11" x14ac:dyDescent="0.3">
      <c r="A9" s="16"/>
      <c r="B9" s="100" t="s">
        <v>10</v>
      </c>
      <c r="C9" s="100"/>
      <c r="D9" s="100"/>
      <c r="E9" s="100"/>
      <c r="F9" s="100"/>
      <c r="G9" s="100"/>
      <c r="H9" s="100"/>
      <c r="I9" s="100"/>
    </row>
    <row r="10" spans="1:11" ht="15.5" x14ac:dyDescent="0.3">
      <c r="A10" s="5"/>
      <c r="B10" s="17"/>
      <c r="C10" s="18"/>
      <c r="D10" s="6"/>
      <c r="E10" s="6"/>
      <c r="F10" s="6"/>
      <c r="G10" s="6"/>
      <c r="H10" s="19"/>
      <c r="I10" s="6"/>
    </row>
    <row r="11" spans="1:11" x14ac:dyDescent="0.3">
      <c r="A11" s="20"/>
      <c r="B11" s="21"/>
      <c r="C11" s="20"/>
      <c r="D11" s="22"/>
      <c r="E11" s="101" t="s">
        <v>11</v>
      </c>
      <c r="F11" s="102"/>
      <c r="G11" s="102"/>
      <c r="H11" s="23"/>
      <c r="I11" s="24"/>
    </row>
    <row r="12" spans="1:11" ht="21" x14ac:dyDescent="0.3">
      <c r="A12" s="25" t="s">
        <v>12</v>
      </c>
      <c r="B12" s="26" t="s">
        <v>13</v>
      </c>
      <c r="C12" s="25" t="s">
        <v>14</v>
      </c>
      <c r="D12" s="27" t="s">
        <v>15</v>
      </c>
      <c r="E12" s="28" t="s">
        <v>16</v>
      </c>
      <c r="F12" s="28" t="s">
        <v>17</v>
      </c>
      <c r="G12" s="29" t="s">
        <v>18</v>
      </c>
      <c r="H12" s="30" t="s">
        <v>19</v>
      </c>
      <c r="I12" s="31" t="s">
        <v>20</v>
      </c>
    </row>
    <row r="13" spans="1:11" x14ac:dyDescent="0.3">
      <c r="A13" s="32" t="s">
        <v>21</v>
      </c>
      <c r="B13" s="33" t="s">
        <v>22</v>
      </c>
      <c r="C13" s="34" t="s">
        <v>23</v>
      </c>
      <c r="D13" s="35">
        <v>1</v>
      </c>
      <c r="E13" s="36"/>
      <c r="F13" s="37">
        <v>120</v>
      </c>
      <c r="G13" s="38">
        <f>H13*F13</f>
        <v>65040</v>
      </c>
      <c r="H13" s="39">
        <v>542</v>
      </c>
      <c r="I13" s="40">
        <f>G13</f>
        <v>65040</v>
      </c>
      <c r="J13" s="41"/>
    </row>
    <row r="14" spans="1:11" ht="30" x14ac:dyDescent="0.3">
      <c r="A14" s="42" t="s">
        <v>24</v>
      </c>
      <c r="B14" s="33" t="s">
        <v>25</v>
      </c>
      <c r="C14" s="43" t="s">
        <v>26</v>
      </c>
      <c r="D14" s="35">
        <v>3</v>
      </c>
      <c r="E14" s="36"/>
      <c r="F14" s="37">
        <v>100</v>
      </c>
      <c r="G14" s="38">
        <f>H14*F14</f>
        <v>96200</v>
      </c>
      <c r="H14" s="39">
        <v>962</v>
      </c>
      <c r="I14" s="40">
        <f>G14</f>
        <v>96200</v>
      </c>
      <c r="J14" s="41"/>
    </row>
    <row r="15" spans="1:11" x14ac:dyDescent="0.3">
      <c r="A15" s="42" t="s">
        <v>27</v>
      </c>
      <c r="B15" s="33" t="s">
        <v>28</v>
      </c>
      <c r="C15" s="44" t="s">
        <v>60</v>
      </c>
      <c r="D15" s="35">
        <v>3</v>
      </c>
      <c r="E15" s="36"/>
      <c r="F15" s="37">
        <v>70</v>
      </c>
      <c r="G15" s="38">
        <f>H15*F15</f>
        <v>27860</v>
      </c>
      <c r="H15" s="39">
        <v>398</v>
      </c>
      <c r="I15" s="40">
        <f t="shared" ref="I15:I16" si="0">G15</f>
        <v>27860</v>
      </c>
      <c r="J15" s="41"/>
    </row>
    <row r="16" spans="1:11" ht="23.25" customHeight="1" x14ac:dyDescent="0.3">
      <c r="A16" s="42" t="s">
        <v>29</v>
      </c>
      <c r="B16" s="33" t="s">
        <v>30</v>
      </c>
      <c r="C16" s="43" t="s">
        <v>59</v>
      </c>
      <c r="D16" s="35">
        <v>2</v>
      </c>
      <c r="E16" s="37"/>
      <c r="F16" s="37">
        <v>35</v>
      </c>
      <c r="G16" s="38">
        <f>H16*F16</f>
        <v>5950</v>
      </c>
      <c r="H16" s="39">
        <v>170</v>
      </c>
      <c r="I16" s="40">
        <f t="shared" si="0"/>
        <v>5950</v>
      </c>
      <c r="J16" s="41"/>
    </row>
    <row r="17" spans="1:11" x14ac:dyDescent="0.3">
      <c r="A17" s="45"/>
      <c r="B17" s="46" t="s">
        <v>31</v>
      </c>
      <c r="C17" s="46"/>
      <c r="D17" s="47" t="s">
        <v>32</v>
      </c>
      <c r="E17" s="48"/>
      <c r="F17" s="48"/>
      <c r="G17" s="49"/>
      <c r="H17" s="50">
        <f>SUM(H13:H16)</f>
        <v>2072</v>
      </c>
      <c r="I17" s="51">
        <f>SUM(I13:I16)</f>
        <v>195050</v>
      </c>
    </row>
    <row r="18" spans="1:11" x14ac:dyDescent="0.3">
      <c r="A18" s="52"/>
      <c r="B18" s="52"/>
      <c r="C18" s="52"/>
      <c r="D18" s="53"/>
      <c r="E18" s="54"/>
      <c r="F18" s="55"/>
      <c r="G18" s="55"/>
      <c r="H18" s="55"/>
      <c r="I18" s="56"/>
    </row>
    <row r="19" spans="1:11" x14ac:dyDescent="0.3">
      <c r="A19" s="52"/>
      <c r="B19" s="57"/>
      <c r="C19" s="57"/>
      <c r="D19" s="53"/>
      <c r="E19" s="58"/>
      <c r="F19" s="55"/>
      <c r="G19" s="55"/>
      <c r="H19" s="55"/>
      <c r="I19" s="56"/>
    </row>
    <row r="20" spans="1:11" x14ac:dyDescent="0.3">
      <c r="A20" s="59"/>
      <c r="B20" s="60" t="s">
        <v>33</v>
      </c>
      <c r="C20" s="61"/>
      <c r="D20" s="62"/>
      <c r="E20" s="63"/>
      <c r="F20" s="64"/>
      <c r="G20" s="64"/>
      <c r="H20" s="64"/>
      <c r="I20" s="65">
        <f>I17</f>
        <v>195050</v>
      </c>
    </row>
    <row r="21" spans="1:11" x14ac:dyDescent="0.3">
      <c r="A21" s="52"/>
      <c r="B21" s="66"/>
      <c r="C21" s="4"/>
      <c r="D21" s="53"/>
      <c r="E21" s="54"/>
      <c r="F21" s="55"/>
      <c r="G21" s="55"/>
      <c r="H21" s="55"/>
      <c r="I21" s="67"/>
    </row>
    <row r="22" spans="1:11" x14ac:dyDescent="0.3">
      <c r="A22" s="52"/>
      <c r="B22" s="4"/>
      <c r="C22" s="52"/>
      <c r="D22" s="52"/>
      <c r="F22" s="68"/>
      <c r="G22" s="68"/>
      <c r="H22" s="52"/>
      <c r="I22" s="67"/>
    </row>
    <row r="23" spans="1:11" x14ac:dyDescent="0.3">
      <c r="A23" s="52"/>
      <c r="B23" s="99" t="s">
        <v>34</v>
      </c>
      <c r="C23" s="99"/>
      <c r="D23" s="53"/>
      <c r="E23" s="54"/>
      <c r="F23" s="55"/>
      <c r="G23" s="55"/>
      <c r="H23" s="55"/>
      <c r="I23" s="69">
        <f>H17</f>
        <v>2072</v>
      </c>
    </row>
    <row r="25" spans="1:11" x14ac:dyDescent="0.3">
      <c r="A25" s="59"/>
      <c r="B25" s="95" t="s">
        <v>35</v>
      </c>
      <c r="C25" s="95"/>
      <c r="D25" s="59"/>
      <c r="E25" s="70"/>
      <c r="F25" s="71"/>
      <c r="G25" s="71"/>
      <c r="H25" s="59"/>
      <c r="I25" s="65">
        <f>I20</f>
        <v>195050</v>
      </c>
    </row>
    <row r="27" spans="1:11" x14ac:dyDescent="0.3">
      <c r="K27" s="72"/>
    </row>
    <row r="29" spans="1:11" x14ac:dyDescent="0.3">
      <c r="I29" s="72"/>
    </row>
    <row r="30" spans="1:11" x14ac:dyDescent="0.3">
      <c r="J30" s="72"/>
      <c r="K30" s="72"/>
    </row>
    <row r="31" spans="1:11" x14ac:dyDescent="0.3">
      <c r="J31" s="41"/>
    </row>
    <row r="32" spans="1:11" x14ac:dyDescent="0.3">
      <c r="J32" s="41"/>
    </row>
    <row r="33" spans="10:10" x14ac:dyDescent="0.3">
      <c r="J33" s="41"/>
    </row>
    <row r="34" spans="10:10" x14ac:dyDescent="0.3">
      <c r="J34" s="41"/>
    </row>
    <row r="36" spans="10:10" x14ac:dyDescent="0.3">
      <c r="J36" s="72"/>
    </row>
  </sheetData>
  <mergeCells count="7">
    <mergeCell ref="B25:C25"/>
    <mergeCell ref="B2:I2"/>
    <mergeCell ref="B6:G6"/>
    <mergeCell ref="D8:E8"/>
    <mergeCell ref="B9:I9"/>
    <mergeCell ref="E11:G11"/>
    <mergeCell ref="B23:C23"/>
  </mergeCells>
  <phoneticPr fontId="2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ED31B-9B34-4F64-8E40-6D2350A48431}">
  <dimension ref="A1:G14"/>
  <sheetViews>
    <sheetView zoomScale="75" workbookViewId="0">
      <selection activeCell="F22" sqref="F22"/>
    </sheetView>
  </sheetViews>
  <sheetFormatPr defaultColWidth="9" defaultRowHeight="14.5" x14ac:dyDescent="0.35"/>
  <cols>
    <col min="1" max="1" width="25" style="76" customWidth="1"/>
    <col min="2" max="4" width="20.58203125" style="76" customWidth="1"/>
    <col min="5" max="5" width="10.4140625" style="76" customWidth="1"/>
    <col min="6" max="6" width="10.58203125" style="76" customWidth="1"/>
    <col min="7" max="16384" width="9" style="76"/>
  </cols>
  <sheetData>
    <row r="1" spans="1:7" ht="19.899999999999999" customHeight="1" x14ac:dyDescent="0.35">
      <c r="A1" s="73" t="s">
        <v>36</v>
      </c>
      <c r="B1" s="107" t="s">
        <v>37</v>
      </c>
      <c r="C1" s="108"/>
      <c r="D1" s="109"/>
      <c r="E1" s="74" t="s">
        <v>38</v>
      </c>
      <c r="F1" s="75" t="s">
        <v>39</v>
      </c>
    </row>
    <row r="2" spans="1:7" x14ac:dyDescent="0.35">
      <c r="A2" s="77" t="s">
        <v>40</v>
      </c>
      <c r="B2" s="78" t="s">
        <v>41</v>
      </c>
      <c r="C2" s="79" t="s">
        <v>42</v>
      </c>
      <c r="D2" s="80" t="s">
        <v>43</v>
      </c>
      <c r="E2" s="81">
        <v>542</v>
      </c>
      <c r="F2" s="82">
        <f>E2</f>
        <v>542</v>
      </c>
      <c r="G2" s="83"/>
    </row>
    <row r="3" spans="1:7" x14ac:dyDescent="0.35">
      <c r="A3" s="84" t="s">
        <v>44</v>
      </c>
      <c r="B3" s="85" t="s">
        <v>45</v>
      </c>
      <c r="C3" s="110" t="s">
        <v>46</v>
      </c>
      <c r="D3" s="110" t="s">
        <v>47</v>
      </c>
      <c r="E3" s="86">
        <v>321</v>
      </c>
      <c r="F3" s="111">
        <f>E3+E4+E5</f>
        <v>962</v>
      </c>
      <c r="G3" s="87"/>
    </row>
    <row r="4" spans="1:7" x14ac:dyDescent="0.35">
      <c r="A4" s="84" t="s">
        <v>44</v>
      </c>
      <c r="B4" s="85" t="s">
        <v>48</v>
      </c>
      <c r="C4" s="103"/>
      <c r="D4" s="103"/>
      <c r="E4" s="86">
        <v>321</v>
      </c>
      <c r="F4" s="105"/>
      <c r="G4" s="83"/>
    </row>
    <row r="5" spans="1:7" x14ac:dyDescent="0.35">
      <c r="A5" s="84" t="s">
        <v>44</v>
      </c>
      <c r="B5" s="85" t="s">
        <v>49</v>
      </c>
      <c r="C5" s="104"/>
      <c r="D5" s="104"/>
      <c r="E5" s="86">
        <v>320</v>
      </c>
      <c r="F5" s="106"/>
      <c r="G5" s="83"/>
    </row>
    <row r="6" spans="1:7" x14ac:dyDescent="0.35">
      <c r="A6" s="88" t="s">
        <v>50</v>
      </c>
      <c r="B6" s="89" t="s">
        <v>51</v>
      </c>
      <c r="C6" s="112" t="s">
        <v>52</v>
      </c>
      <c r="D6" s="112" t="s">
        <v>53</v>
      </c>
      <c r="E6" s="82">
        <v>133</v>
      </c>
      <c r="F6" s="115">
        <f>E6+E7+E8</f>
        <v>398</v>
      </c>
      <c r="G6" s="87"/>
    </row>
    <row r="7" spans="1:7" x14ac:dyDescent="0.35">
      <c r="A7" s="88" t="s">
        <v>54</v>
      </c>
      <c r="B7" s="89" t="s">
        <v>55</v>
      </c>
      <c r="C7" s="113"/>
      <c r="D7" s="113"/>
      <c r="E7" s="82">
        <v>133</v>
      </c>
      <c r="F7" s="116"/>
      <c r="G7" s="83"/>
    </row>
    <row r="8" spans="1:7" x14ac:dyDescent="0.35">
      <c r="A8" s="88" t="s">
        <v>54</v>
      </c>
      <c r="B8" s="89" t="s">
        <v>56</v>
      </c>
      <c r="C8" s="114"/>
      <c r="D8" s="114"/>
      <c r="E8" s="82">
        <v>132</v>
      </c>
      <c r="F8" s="117"/>
      <c r="G8" s="83"/>
    </row>
    <row r="9" spans="1:7" x14ac:dyDescent="0.35">
      <c r="A9" s="84" t="s">
        <v>57</v>
      </c>
      <c r="B9" s="85" t="s">
        <v>61</v>
      </c>
      <c r="C9" s="103" t="s">
        <v>58</v>
      </c>
      <c r="D9" s="103" t="s">
        <v>63</v>
      </c>
      <c r="E9" s="86">
        <v>85</v>
      </c>
      <c r="F9" s="105">
        <f>E9+E10</f>
        <v>170</v>
      </c>
      <c r="G9" s="83"/>
    </row>
    <row r="10" spans="1:7" x14ac:dyDescent="0.35">
      <c r="A10" s="84" t="s">
        <v>57</v>
      </c>
      <c r="B10" s="85" t="s">
        <v>62</v>
      </c>
      <c r="C10" s="104"/>
      <c r="D10" s="104"/>
      <c r="E10" s="86">
        <v>85</v>
      </c>
      <c r="F10" s="106"/>
      <c r="G10" s="83"/>
    </row>
    <row r="11" spans="1:7" ht="18" customHeight="1" x14ac:dyDescent="0.35">
      <c r="A11" s="90"/>
      <c r="B11" s="90" t="s">
        <v>39</v>
      </c>
      <c r="C11" s="90"/>
      <c r="D11" s="90"/>
      <c r="E11" s="91">
        <f t="shared" ref="E11:F11" si="0">SUM(E2:E10)</f>
        <v>2072</v>
      </c>
      <c r="F11" s="91">
        <f t="shared" si="0"/>
        <v>2072</v>
      </c>
    </row>
    <row r="14" spans="1:7" x14ac:dyDescent="0.35">
      <c r="A14" s="92"/>
    </row>
  </sheetData>
  <mergeCells count="10">
    <mergeCell ref="C9:C10"/>
    <mergeCell ref="D9:D10"/>
    <mergeCell ref="F9:F10"/>
    <mergeCell ref="B1:D1"/>
    <mergeCell ref="C3:C5"/>
    <mergeCell ref="D3:D5"/>
    <mergeCell ref="F3:F5"/>
    <mergeCell ref="C6:C8"/>
    <mergeCell ref="D6:D8"/>
    <mergeCell ref="F6:F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SCUT (Hours by P-level)</vt:lpstr>
      <vt:lpstr>4 labor categories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大七</dc:creator>
  <cp:lastModifiedBy>Dustin Zhu</cp:lastModifiedBy>
  <dcterms:created xsi:type="dcterms:W3CDTF">2023-01-07T07:31:51Z</dcterms:created>
  <dcterms:modified xsi:type="dcterms:W3CDTF">2023-01-07T15:06:19Z</dcterms:modified>
</cp:coreProperties>
</file>